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00" windowHeight="11010" firstSheet="1" activeTab="2"/>
  </bookViews>
  <sheets>
    <sheet name="прил1" sheetId="18" r:id="rId1"/>
    <sheet name="прил2" sheetId="38" r:id="rId2"/>
    <sheet name="прил 3" sheetId="49" r:id="rId3"/>
    <sheet name="прил 4" sheetId="50" r:id="rId4"/>
    <sheet name="прил 5" sheetId="51" r:id="rId5"/>
    <sheet name="прил 6" sheetId="52" r:id="rId6"/>
    <sheet name="прил 7" sheetId="53" r:id="rId7"/>
    <sheet name="прил 8" sheetId="54" r:id="rId8"/>
    <sheet name="прил 9" sheetId="55" r:id="rId9"/>
    <sheet name="прил10" sheetId="56" r:id="rId10"/>
    <sheet name="прил11" sheetId="57" r:id="rId11"/>
    <sheet name="прил12" sheetId="58" r:id="rId12"/>
    <sheet name="прил13" sheetId="59" r:id="rId13"/>
  </sheets>
  <definedNames>
    <definedName name="_xlnm._FilterDatabase" localSheetId="3" hidden="1">'прил 4'!$A$18:$U$683</definedName>
    <definedName name="_xlnm._FilterDatabase" localSheetId="4" hidden="1">'прил 5'!$A$18:$U$624</definedName>
    <definedName name="_xlnm._FilterDatabase" localSheetId="5" hidden="1">'прил 6'!$A$19:$AB$63</definedName>
    <definedName name="_xlnm._FilterDatabase" localSheetId="6" hidden="1">'прил 7'!$A$20:$I$65</definedName>
    <definedName name="_xlnm._FilterDatabase" localSheetId="7" hidden="1">'прил 8'!$A$18:$AB$679</definedName>
    <definedName name="_xlnm._FilterDatabase" localSheetId="8" hidden="1">'прил 9'!$A$19:$AB$634</definedName>
    <definedName name="_xlnm.Print_Titles" localSheetId="2">'прил 3'!$19:$20</definedName>
    <definedName name="_xlnm.Print_Titles" localSheetId="3">'прил 4'!$16:$18</definedName>
    <definedName name="_xlnm.Print_Titles" localSheetId="4">'прил 5'!$16:$18</definedName>
    <definedName name="_xlnm.Print_Titles" localSheetId="5">'прил 6'!$17:$19</definedName>
    <definedName name="_xlnm.Print_Titles" localSheetId="6">'прил 7'!$18:$20</definedName>
    <definedName name="_xlnm.Print_Titles" localSheetId="7">'прил 8'!$16:$18</definedName>
    <definedName name="_xlnm.Print_Titles" localSheetId="8">'прил 9'!$17:$19</definedName>
    <definedName name="_xlnm.Print_Titles" localSheetId="0">прил1!$20:$20</definedName>
    <definedName name="_xlnm.Print_Titles" localSheetId="1">прил2!$18:$19</definedName>
    <definedName name="к_Решению_Думы__О_бюджете_Черемховского" localSheetId="2">#REF!</definedName>
    <definedName name="к_Решению_Думы__О_бюджете_Черемховского" localSheetId="3">#REF!</definedName>
    <definedName name="к_Решению_Думы__О_бюджете_Черемховского" localSheetId="4">#REF!</definedName>
    <definedName name="к_Решению_Думы__О_бюджете_Черемховского" localSheetId="5">#REF!</definedName>
    <definedName name="к_Решению_Думы__О_бюджете_Черемховского" localSheetId="6">#REF!</definedName>
    <definedName name="к_Решению_Думы__О_бюджете_Черемховского" localSheetId="7">#REF!</definedName>
    <definedName name="к_Решению_Думы__О_бюджете_Черемховского" localSheetId="8">#REF!</definedName>
    <definedName name="к_Решению_Думы__О_бюджете_Черемховского" localSheetId="1">#REF!</definedName>
    <definedName name="к_Решению_Думы__О_бюджете_Черемховского">#REF!</definedName>
    <definedName name="_xlnm.Print_Area" localSheetId="2">'прил 3'!$A$1:$D$66</definedName>
    <definedName name="_xlnm.Print_Area" localSheetId="4">'прил 5'!$A$1:$F$627</definedName>
    <definedName name="_xlnm.Print_Area" localSheetId="5">'прил 6'!$A$1:$D$65</definedName>
    <definedName name="_xlnm.Print_Area" localSheetId="6">'прил 7'!$A$1:$E$68</definedName>
    <definedName name="_xlnm.Print_Area" localSheetId="7">'прил 8'!$A$1:$G$682</definedName>
    <definedName name="_xlnm.Print_Area" localSheetId="8">'прил 9'!$A$1:$H$634</definedName>
    <definedName name="_xlnm.Print_Area" localSheetId="0">прил1!$A$1:$C$82</definedName>
    <definedName name="_xlnm.Print_Area" localSheetId="12">прил13!$A$1:$D$46</definedName>
    <definedName name="_xlnm.Print_Area" localSheetId="1">прил2!$A$1:$D$70</definedName>
  </definedNames>
  <calcPr calcId="125725"/>
</workbook>
</file>

<file path=xl/calcChain.xml><?xml version="1.0" encoding="utf-8"?>
<calcChain xmlns="http://schemas.openxmlformats.org/spreadsheetml/2006/main">
  <c r="G124" i="54"/>
  <c r="G125"/>
  <c r="G54"/>
  <c r="G53"/>
  <c r="G52"/>
  <c r="G51"/>
  <c r="G50"/>
  <c r="G24"/>
  <c r="G23"/>
  <c r="G22"/>
  <c r="G20"/>
  <c r="G21"/>
  <c r="D47" i="52"/>
  <c r="D42"/>
  <c r="E40" i="50"/>
  <c r="E41"/>
  <c r="E42"/>
  <c r="E43"/>
  <c r="D36" i="59"/>
  <c r="D32"/>
  <c r="C36"/>
  <c r="C32"/>
  <c r="D31" l="1"/>
  <c r="D30" s="1"/>
  <c r="D29" s="1"/>
  <c r="D35"/>
  <c r="D34" s="1"/>
  <c r="D33" s="1"/>
  <c r="C21"/>
  <c r="C19"/>
  <c r="C35"/>
  <c r="C34" s="1"/>
  <c r="C33" s="1"/>
  <c r="C31"/>
  <c r="C30" s="1"/>
  <c r="C29" s="1"/>
  <c r="C34" i="58"/>
  <c r="C33" s="1"/>
  <c r="C32" s="1"/>
  <c r="C31" s="1"/>
  <c r="D43" i="59"/>
  <c r="D42" s="1"/>
  <c r="D38" s="1"/>
  <c r="C43"/>
  <c r="C42" s="1"/>
  <c r="C38" s="1"/>
  <c r="D26"/>
  <c r="C26"/>
  <c r="D24"/>
  <c r="C24"/>
  <c r="C23" s="1"/>
  <c r="D23"/>
  <c r="D21"/>
  <c r="D19"/>
  <c r="C45" i="58"/>
  <c r="C44" s="1"/>
  <c r="C40" s="1"/>
  <c r="C37"/>
  <c r="C36" s="1"/>
  <c r="C35" s="1"/>
  <c r="C28"/>
  <c r="C26"/>
  <c r="C25"/>
  <c r="C21"/>
  <c r="C20" s="1"/>
  <c r="F22" i="57"/>
  <c r="I22" s="1"/>
  <c r="F21"/>
  <c r="I21" s="1"/>
  <c r="H19"/>
  <c r="G19"/>
  <c r="E19"/>
  <c r="D19"/>
  <c r="C19"/>
  <c r="F21" i="56"/>
  <c r="F20"/>
  <c r="F18" s="1"/>
  <c r="E18"/>
  <c r="D18"/>
  <c r="C18"/>
  <c r="I19" i="57" l="1"/>
  <c r="D18" i="59"/>
  <c r="D17" s="1"/>
  <c r="F19" i="57"/>
  <c r="D28" i="59"/>
  <c r="C18"/>
  <c r="C28"/>
  <c r="C30" i="58"/>
  <c r="C19" s="1"/>
  <c r="H632" i="55"/>
  <c r="G632"/>
  <c r="E62" i="53"/>
  <c r="D62"/>
  <c r="E60"/>
  <c r="D60"/>
  <c r="E58"/>
  <c r="D58"/>
  <c r="E56"/>
  <c r="D56"/>
  <c r="E51"/>
  <c r="D51"/>
  <c r="E49"/>
  <c r="D49"/>
  <c r="E46"/>
  <c r="D46"/>
  <c r="E39"/>
  <c r="D39"/>
  <c r="E37"/>
  <c r="D37"/>
  <c r="E33"/>
  <c r="D33"/>
  <c r="E31"/>
  <c r="D31"/>
  <c r="E29"/>
  <c r="D29"/>
  <c r="E21"/>
  <c r="D21"/>
  <c r="D60" i="52"/>
  <c r="D58"/>
  <c r="D56"/>
  <c r="D51"/>
  <c r="D49"/>
  <c r="D46"/>
  <c r="D39"/>
  <c r="D36"/>
  <c r="D32"/>
  <c r="D30"/>
  <c r="D28"/>
  <c r="D20"/>
  <c r="F624" i="51"/>
  <c r="E624"/>
  <c r="D65" i="53" l="1"/>
  <c r="E65"/>
  <c r="D63" i="52"/>
  <c r="C17" i="59"/>
  <c r="C57" i="18"/>
  <c r="D65" i="38"/>
  <c r="C65"/>
  <c r="D63"/>
  <c r="C63"/>
  <c r="D61"/>
  <c r="C61"/>
  <c r="D56"/>
  <c r="C56"/>
  <c r="D52"/>
  <c r="C52"/>
  <c r="D49"/>
  <c r="C49"/>
  <c r="C48" s="1"/>
  <c r="C47" s="1"/>
  <c r="D45"/>
  <c r="C45"/>
  <c r="D43"/>
  <c r="C43"/>
  <c r="D41"/>
  <c r="C41"/>
  <c r="D38"/>
  <c r="C38"/>
  <c r="D36"/>
  <c r="C36"/>
  <c r="D34"/>
  <c r="C34"/>
  <c r="D32"/>
  <c r="C32"/>
  <c r="D30"/>
  <c r="C30"/>
  <c r="D25"/>
  <c r="C25"/>
  <c r="D23"/>
  <c r="C23"/>
  <c r="D21"/>
  <c r="D20" s="1"/>
  <c r="C21"/>
  <c r="C20" l="1"/>
  <c r="C68" s="1"/>
  <c r="D48"/>
  <c r="D47" s="1"/>
  <c r="D68" s="1"/>
  <c r="C79" i="18" l="1"/>
  <c r="C65"/>
  <c r="C71" l="1"/>
  <c r="C77"/>
  <c r="C46"/>
  <c r="C49"/>
  <c r="C43"/>
  <c r="C35"/>
  <c r="C26" l="1"/>
  <c r="C24" l="1"/>
  <c r="C75"/>
  <c r="C40" l="1"/>
  <c r="C33"/>
  <c r="C54" l="1"/>
  <c r="C38"/>
  <c r="C31"/>
  <c r="C22"/>
  <c r="C53" l="1"/>
  <c r="C52" s="1"/>
  <c r="C21" l="1"/>
  <c r="C80" s="1"/>
</calcChain>
</file>

<file path=xl/sharedStrings.xml><?xml version="1.0" encoding="utf-8"?>
<sst xmlns="http://schemas.openxmlformats.org/spreadsheetml/2006/main" count="8266" uniqueCount="820">
  <si>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</si>
  <si>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</si>
  <si>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</si>
  <si>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</si>
  <si>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</si>
  <si>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</si>
  <si>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</si>
  <si>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</si>
  <si>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</si>
  <si>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</si>
  <si>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</si>
  <si>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</si>
  <si>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</si>
  <si>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</si>
  <si>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</si>
  <si>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</si>
  <si>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</si>
  <si>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</si>
  <si>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</si>
  <si>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</si>
  <si>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</si>
  <si>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</si>
  <si>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</si>
  <si>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</si>
  <si>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</si>
  <si>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</si>
  <si>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</si>
  <si>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</si>
  <si>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</si>
  <si>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</si>
  <si>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</si>
  <si>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</si>
  <si>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</si>
  <si>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</si>
  <si>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</si>
  <si>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</si>
  <si>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</si>
  <si>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</si>
  <si>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</si>
  <si>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</si>
  <si>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</si>
  <si>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</si>
  <si>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</si>
  <si>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</si>
  <si>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</si>
  <si>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</si>
  <si>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</si>
  <si>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</si>
  <si>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</si>
  <si>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</si>
  <si>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</si>
  <si>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</si>
  <si>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</si>
  <si>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</si>
  <si>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</si>
  <si>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</si>
  <si>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</si>
  <si>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</si>
  <si>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</si>
  <si>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</si>
  <si>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</si>
  <si>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</si>
  <si>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ЗАДОЛЖЕННОСТЬ И ПЕРЕРАСЧЕТЫ ПО ОТМЕНЕННЫМ НАЛОГАМ, СБОРАМ И ИНЫМ ОБЯЗАТЕЛЬНЫМ ПЛАТЕЖАМ</t>
  </si>
  <si>
    <t>000 1 09 00000 00 0000 000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</si>
  <si>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</si>
  <si>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</si>
  <si>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</si>
  <si>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</si>
  <si>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</si>
  <si>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Прочие налоги и сборы (по отмененным налогам и сборам субъектов Российской Федерации)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</si>
  <si>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</si>
  <si>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</si>
  <si>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</si>
  <si>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</si>
  <si>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</si>
  <si>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</si>
  <si>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</si>
  <si>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</si>
  <si>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000 2 02 30022 00 0000 150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</si>
  <si>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</si>
  <si>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</si>
  <si>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</si>
  <si>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</si>
  <si>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</si>
  <si>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</si>
  <si>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</si>
  <si>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</si>
  <si>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ОТСТАКОВ СУБСИДИЙ И СУБВЕНЦИЙ</t>
  </si>
  <si>
    <t>000 2 19 00000 00 0000 000</t>
  </si>
  <si>
    <t>000 2 19 60010 05 0000 150</t>
  </si>
  <si>
    <t>000 2 07 05020 00 0000 150</t>
  </si>
  <si>
    <t>000 1 05 04000 02 0000 110</t>
  </si>
  <si>
    <t>Налог, взимаемый в связи с применением патентной системы налогообложения</t>
  </si>
  <si>
    <t>Субсидия бюджетам муниципальных районов на поддержку отрасли культуры</t>
  </si>
  <si>
    <t>000 202 25519 00 0000 150</t>
  </si>
  <si>
    <t>Субсидии бюджетам на софинансирование капитальных вложений в объекты муниципальной собственности</t>
  </si>
  <si>
    <t>000 202 27112 00 0000 150</t>
  </si>
  <si>
    <t>000 1 09 00000 02 0000 110</t>
  </si>
  <si>
    <t>Платежи от государственных и муниципальных унитарных предприятий</t>
  </si>
  <si>
    <t>000 1 11 07000 00 0000 120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</si>
  <si>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</si>
  <si>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</si>
  <si>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</si>
  <si>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</si>
  <si>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000 1 17 05000 00 0000 180</t>
  </si>
  <si>
    <t xml:space="preserve">Прочие неналоговые доходы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</si>
  <si>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</si>
  <si>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</si>
  <si>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000 2 02 45519 00 0000 150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</si>
  <si>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</si>
  <si>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</si>
  <si>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</si>
  <si>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000 2 02 49999 00 0000 150</t>
  </si>
  <si>
    <t>Прочие межбюджетные трансферты, передаваемые бюджетам</t>
  </si>
  <si>
    <t>Прогноз на</t>
  </si>
  <si>
    <t>000 1 09 06000 02 0000 110</t>
  </si>
  <si>
    <t xml:space="preserve">  </t>
  </si>
  <si>
    <t xml:space="preserve">Прогнозируемые доходы бюджета Черемховского районного муниципального образования на 2020 год </t>
  </si>
  <si>
    <t xml:space="preserve">Прогноз на 2020 год </t>
  </si>
  <si>
    <t xml:space="preserve">Прогнозируемые доходы бюджета Черемховского районного муниципального образования на плановый период 2021 и 2022 годов 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</si>
  <si>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 Черемховского районного муниципального образования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</si>
  <si>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</si>
  <si>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</si>
  <si>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</si>
  <si>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</si>
  <si>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</si>
  <si>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</si>
  <si>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</si>
  <si>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113 02995 05 0000 130</t>
  </si>
  <si>
    <t>Прочие доходы от компенсации затрат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</si>
  <si>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</si>
  <si>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</si>
  <si>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</si>
  <si>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</si>
  <si>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Отдел образования администрации Черемховского районного муниципального образования</t>
  </si>
  <si>
    <t xml:space="preserve">113 02995 05 0000 130 </t>
  </si>
  <si>
    <t>Финансовое управление Администрации Черемховского районного муниципального образования</t>
  </si>
  <si>
    <t>Комитет по управлению муниципальным имуществом Черемховского районного муниципального образования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</si>
  <si>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</si>
  <si>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</si>
  <si>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</si>
  <si>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</si>
  <si>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</si>
  <si>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</si>
  <si>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1 13 02995 05 0000 130 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</si>
  <si>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</si>
  <si>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</si>
  <si>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</si>
  <si>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</si>
  <si>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Администрация Черемховского районного муниципального образования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</si>
  <si>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</si>
  <si>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</si>
  <si>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</si>
  <si>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Контрольно-счетная палата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</si>
  <si>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</si>
  <si>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</si>
  <si>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1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</si>
  <si>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</si>
  <si>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>*(2)Администрирование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</si>
  <si>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 xml:space="preserve">                   Ю.Н. Гайдук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</si>
  <si>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</si>
  <si>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</si>
  <si>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</si>
  <si>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1 16 10123 01 0051 140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</si>
  <si>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</si>
  <si>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</si>
  <si>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</si>
  <si>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</si>
  <si>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</si>
  <si>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</si>
  <si>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Платежи в целях возмещения причиненного ущерба (убытков)</t>
  </si>
  <si>
    <t>000 1 16 10000 00 0000 140</t>
  </si>
  <si>
    <t>000 2 07 05020 00 0000 180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</si>
  <si>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</si>
  <si>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2020 год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</si>
  <si>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</si>
  <si>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</si>
  <si>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</si>
  <si>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</si>
  <si>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</si>
  <si>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</si>
  <si>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</si>
  <si>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</si>
  <si>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</si>
  <si>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</si>
  <si>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</si>
  <si>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</si>
  <si>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</si>
  <si>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</si>
  <si>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</si>
  <si>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</si>
  <si>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</si>
  <si>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</si>
  <si>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</si>
  <si>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</si>
  <si>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</si>
  <si>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</si>
  <si>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</si>
  <si>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</si>
  <si>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</si>
  <si>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</si>
  <si>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</si>
  <si>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</si>
  <si>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</si>
  <si>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</si>
  <si>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</si>
  <si>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</si>
  <si>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</si>
  <si>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</si>
  <si>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</si>
  <si>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</si>
  <si>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</si>
  <si>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</si>
  <si>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</si>
  <si>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</si>
  <si>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</si>
  <si>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</si>
  <si>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</si>
  <si>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</si>
  <si>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</si>
  <si>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</si>
  <si>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</si>
  <si>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</si>
  <si>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</si>
  <si>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</si>
  <si>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</si>
  <si>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</si>
  <si>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</si>
  <si>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 - июле 2019 года на территории Иркутской области</t>
  </si>
  <si>
    <t>6110273170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</si>
  <si>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</si>
  <si>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</si>
  <si>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</si>
  <si>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</si>
  <si>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61102L2551</t>
  </si>
  <si>
    <t>Мероприятия по капитальному ремонту образовательных организаций</t>
  </si>
  <si>
    <t>61102S2050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</si>
  <si>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</si>
  <si>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</si>
  <si>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</si>
  <si>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</si>
  <si>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</si>
  <si>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</si>
  <si>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</si>
  <si>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</si>
  <si>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</si>
  <si>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Приобретение средств обучения и воспитания (мебели для занятий в учебных классах) необходимых для оснащения муниципальных общеобразовательных организаций в Иркутской области</t>
  </si>
  <si>
    <t>61102S2988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</si>
  <si>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</si>
  <si>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</si>
  <si>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</si>
  <si>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</si>
  <si>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</si>
  <si>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</si>
  <si>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</si>
  <si>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</si>
  <si>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</si>
  <si>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</si>
  <si>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61103S2370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</si>
  <si>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</si>
  <si>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</si>
  <si>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</si>
  <si>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</si>
  <si>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>Региональный проект «Финансовая поддержка семей при рождении детей (Иркутская область)»</t>
  </si>
  <si>
    <t>611P100000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</si>
  <si>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</si>
  <si>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611P173050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</si>
  <si>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</si>
  <si>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</si>
  <si>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</si>
  <si>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</si>
  <si>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</si>
  <si>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</si>
  <si>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</si>
  <si>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</si>
  <si>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</si>
  <si>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</si>
  <si>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</si>
  <si>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</si>
  <si>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</si>
  <si>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</si>
  <si>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</si>
  <si>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</si>
  <si>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</si>
  <si>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Социальное обеспечение и иные выплаты населению</t>
  </si>
  <si>
    <t>300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</si>
  <si>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</si>
  <si>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</si>
  <si>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</si>
  <si>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</si>
  <si>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</si>
  <si>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</si>
  <si>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</si>
  <si>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</si>
  <si>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</si>
  <si>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</si>
  <si>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</si>
  <si>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</si>
  <si>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</si>
  <si>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</si>
  <si>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</si>
  <si>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</si>
  <si>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</si>
  <si>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</si>
  <si>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</si>
  <si>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6210220100</t>
  </si>
  <si>
    <t>6210220290</t>
  </si>
  <si>
    <t>6210272972</t>
  </si>
  <si>
    <t>Комплектование книжных фондов муниципальных общедоступных библиотек</t>
  </si>
  <si>
    <t>62102S2102</t>
  </si>
  <si>
    <t>Мероприятия по капитальному ремонту объектов муниципальной собственности в сфере культуры</t>
  </si>
  <si>
    <t>62102S2120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</si>
  <si>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</si>
  <si>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</si>
  <si>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</si>
  <si>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</si>
  <si>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</si>
  <si>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</si>
  <si>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</si>
  <si>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6210372972</t>
  </si>
  <si>
    <t>Развитие домов культуры</t>
  </si>
  <si>
    <t>62103S2100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</si>
  <si>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</si>
  <si>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</si>
  <si>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</si>
  <si>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</si>
  <si>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</si>
  <si>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6210420100</t>
  </si>
  <si>
    <t>6210420290</t>
  </si>
  <si>
    <t>6210472972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</si>
  <si>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</si>
  <si>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</si>
  <si>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</si>
  <si>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</si>
  <si>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</si>
  <si>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</si>
  <si>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</si>
  <si>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</si>
  <si>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6220172972</t>
  </si>
  <si>
    <t>Восстановление (ремонт, реставрация, благоустройство) воинских захоронений на территории Иркутской области</t>
  </si>
  <si>
    <t>6220200000</t>
  </si>
  <si>
    <t>62202L2991</t>
  </si>
  <si>
    <t>Другие общегосударственные вопросы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</si>
  <si>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</si>
  <si>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</si>
  <si>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</si>
  <si>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</si>
  <si>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</si>
  <si>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</si>
  <si>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</si>
  <si>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</si>
  <si>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государственной (муниципальной) собственности</t>
  </si>
  <si>
    <t>400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</si>
  <si>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</si>
  <si>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</si>
  <si>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</si>
  <si>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</si>
  <si>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</si>
  <si>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</si>
  <si>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</si>
  <si>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</si>
  <si>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</si>
  <si>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</si>
  <si>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</si>
  <si>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</si>
  <si>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</si>
  <si>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</si>
  <si>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</si>
  <si>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</si>
  <si>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</si>
  <si>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</si>
  <si>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</si>
  <si>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</si>
  <si>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</si>
  <si>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</si>
  <si>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</si>
  <si>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</si>
  <si>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</si>
  <si>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</si>
  <si>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</si>
  <si>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</si>
  <si>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</si>
  <si>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</si>
  <si>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</si>
  <si>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</si>
  <si>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</si>
  <si>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</si>
  <si>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</si>
  <si>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</si>
  <si>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</si>
  <si>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</si>
  <si>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</si>
  <si>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</si>
  <si>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</si>
  <si>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</si>
  <si>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6410172972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</si>
  <si>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</si>
  <si>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</si>
  <si>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</si>
  <si>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</si>
  <si>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</si>
  <si>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</si>
  <si>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</si>
  <si>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</si>
  <si>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</si>
  <si>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</si>
  <si>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</si>
  <si>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</si>
  <si>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</si>
  <si>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</si>
  <si>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</si>
  <si>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</si>
  <si>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</si>
  <si>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</si>
  <si>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</si>
  <si>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</si>
  <si>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</si>
  <si>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</si>
  <si>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</si>
  <si>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</si>
  <si>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</si>
  <si>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</si>
  <si>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Другие вопросы в области национальной экономики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</si>
  <si>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</si>
  <si>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</si>
  <si>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</si>
  <si>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</si>
  <si>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</si>
  <si>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</si>
  <si>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6510120062</t>
  </si>
  <si>
    <t>Инструментальное обследование строительных конструкций нежилого здания, расположенного по адресу Иркутская область, Черемховский район, п. Михайловка, ул. Советская, 6</t>
  </si>
  <si>
    <t>6510120064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</si>
  <si>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</si>
  <si>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</si>
  <si>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</si>
  <si>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</si>
  <si>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</si>
  <si>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</si>
  <si>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</si>
  <si>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</si>
  <si>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</si>
  <si>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</si>
  <si>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</si>
  <si>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</si>
  <si>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</si>
  <si>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</si>
  <si>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</si>
  <si>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</si>
  <si>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</si>
  <si>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</si>
  <si>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</si>
  <si>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</si>
  <si>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</si>
  <si>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</si>
  <si>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</si>
  <si>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</si>
  <si>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</si>
  <si>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</si>
  <si>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</si>
  <si>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</si>
  <si>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</si>
  <si>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</si>
  <si>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</si>
  <si>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</si>
  <si>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</si>
  <si>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</si>
  <si>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</si>
  <si>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</si>
  <si>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</si>
  <si>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</si>
  <si>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</si>
  <si>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</si>
  <si>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</si>
  <si>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</si>
  <si>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</si>
  <si>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</si>
  <si>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</si>
  <si>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</si>
  <si>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</si>
  <si>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</si>
  <si>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</si>
  <si>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</si>
  <si>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</si>
  <si>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Обеспечение деятельности мэра муниципального района</t>
  </si>
  <si>
    <t>6610600000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</si>
  <si>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</si>
  <si>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</si>
  <si>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</si>
  <si>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</si>
  <si>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</si>
  <si>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</si>
  <si>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</si>
  <si>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</si>
  <si>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</si>
  <si>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</si>
  <si>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</si>
  <si>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</si>
  <si>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</si>
  <si>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</si>
  <si>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</si>
  <si>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</si>
  <si>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</si>
  <si>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</si>
  <si>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</si>
  <si>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</si>
  <si>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</si>
  <si>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</si>
  <si>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</si>
  <si>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</si>
  <si>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</si>
  <si>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</si>
  <si>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</si>
  <si>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</si>
  <si>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</si>
  <si>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</si>
  <si>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</si>
  <si>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</si>
  <si>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</si>
  <si>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</si>
  <si>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</si>
  <si>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</si>
  <si>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</si>
  <si>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</si>
  <si>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</si>
  <si>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</si>
  <si>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</si>
  <si>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</si>
  <si>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</si>
  <si>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</si>
  <si>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</si>
  <si>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</si>
  <si>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</si>
  <si>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</si>
  <si>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</si>
  <si>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</si>
  <si>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</si>
  <si>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</si>
  <si>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</si>
  <si>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</si>
  <si>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</si>
  <si>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</si>
  <si>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</si>
  <si>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</si>
  <si>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</si>
  <si>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</si>
  <si>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</si>
  <si>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</si>
  <si>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</si>
  <si>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</si>
  <si>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</si>
  <si>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</si>
  <si>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6730272972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</si>
  <si>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</si>
  <si>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</si>
  <si>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</si>
  <si>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</si>
  <si>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</si>
  <si>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</si>
  <si>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</si>
  <si>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</si>
  <si>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</si>
  <si>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</si>
  <si>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</si>
  <si>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</si>
  <si>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</si>
  <si>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</si>
  <si>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</si>
  <si>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</si>
  <si>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</si>
  <si>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</si>
  <si>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</si>
  <si>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</si>
  <si>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</si>
  <si>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</si>
  <si>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</si>
  <si>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</si>
  <si>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</si>
  <si>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 инвентаря для организации физкультурной и спортивной работы</t>
  </si>
  <si>
    <t>6820220044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</si>
  <si>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</si>
  <si>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</si>
  <si>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</si>
  <si>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</si>
  <si>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</si>
  <si>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</si>
  <si>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</si>
  <si>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</si>
  <si>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</si>
  <si>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</si>
  <si>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</si>
  <si>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</si>
  <si>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</si>
  <si>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</si>
  <si>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</si>
  <si>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</si>
  <si>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</si>
  <si>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</si>
  <si>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</si>
  <si>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</si>
  <si>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</si>
  <si>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</si>
  <si>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</si>
  <si>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</si>
  <si>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</si>
  <si>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</si>
  <si>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</si>
  <si>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</si>
  <si>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</si>
  <si>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</si>
  <si>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</si>
  <si>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</si>
  <si>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</si>
  <si>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</si>
  <si>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</si>
  <si>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</si>
  <si>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</si>
  <si>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</si>
  <si>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</si>
  <si>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</si>
  <si>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</si>
  <si>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</si>
  <si>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</si>
  <si>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</si>
  <si>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</si>
  <si>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</si>
  <si>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</si>
  <si>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</si>
  <si>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</si>
  <si>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</si>
  <si>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</si>
  <si>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</si>
  <si>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</si>
  <si>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</si>
  <si>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</si>
  <si>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</si>
  <si>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</si>
  <si>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</si>
  <si>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</si>
  <si>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</si>
  <si>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</si>
  <si>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</si>
  <si>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</si>
  <si>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</si>
  <si>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</si>
  <si>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</si>
  <si>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</si>
  <si>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</si>
  <si>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</si>
  <si>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</si>
  <si>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</si>
  <si>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</si>
  <si>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</si>
  <si>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</si>
  <si>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</si>
  <si>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</si>
  <si>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</si>
  <si>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</si>
  <si>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</si>
  <si>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</si>
  <si>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8020272972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</si>
  <si>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</si>
  <si>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</si>
  <si>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</si>
  <si>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</si>
  <si>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</si>
  <si>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</si>
  <si>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</si>
  <si>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</si>
  <si>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</si>
  <si>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</si>
  <si>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</si>
  <si>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</si>
  <si>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</si>
  <si>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</si>
  <si>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</si>
  <si>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</si>
  <si>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</si>
  <si>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8070000000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</si>
  <si>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</si>
  <si>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8070100000</t>
  </si>
  <si>
    <t>Проведение Всероссийской переписи населения 2020 года</t>
  </si>
  <si>
    <t>8070154690</t>
  </si>
  <si>
    <t>ИТОГО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</si>
  <si>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2021 и 2022 годов</t>
  </si>
  <si>
    <t>61101S2050</t>
  </si>
  <si>
    <t>61101S2200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</si>
  <si>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</si>
  <si>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63101S2610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</si>
  <si>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</si>
  <si>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</si>
  <si>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</si>
  <si>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</si>
  <si>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</si>
  <si>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</si>
  <si>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</si>
  <si>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Содействие участию молодежи в областных, межрегиональных, всероссийских, международных мероприятиях</t>
  </si>
  <si>
    <t>6810120038</t>
  </si>
  <si>
    <t>80601S2370</t>
  </si>
  <si>
    <t>Распределение бюджетных ассигнований по разделам, подразделам классификации расходов бюджетов на 2020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</si>
  <si>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</si>
  <si>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</si>
  <si>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</si>
  <si>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</si>
  <si>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</si>
  <si>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</si>
  <si>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</si>
  <si>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</si>
  <si>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</si>
  <si>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</si>
  <si>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</si>
  <si>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</si>
  <si>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</si>
  <si>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</si>
  <si>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</si>
  <si>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плановый период 2021 и 2022 годов</t>
  </si>
  <si>
    <t>Сумма, тыс.руб.</t>
  </si>
  <si>
    <t>ОБСЛУЖИВАНИЕ ГОСУДАРСТВЕННОГО И МУНИЦИПАЛЬНОГО ДОЛГА</t>
  </si>
  <si>
    <t>Ведомственная структура расходов бюджета Черемховского районного муниципального образования на 2020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</si>
  <si>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</si>
  <si>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</si>
  <si>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</si>
  <si>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</si>
  <si>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</si>
  <si>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</si>
  <si>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</si>
  <si>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</si>
  <si>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</si>
  <si>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плановый период 2021 и 2022 годов</t>
  </si>
  <si>
    <t>Сумма, тыс. руб.</t>
  </si>
  <si>
    <t>Программа муниципальных внутренних заимствований Черемховского районного муниципального образования на 2020 год</t>
  </si>
  <si>
    <t>Виды долговых обязательств (привлечение/погашение)</t>
  </si>
  <si>
    <t>Предельные сроки погашения долговых обязательств,возникших при осуществлении заимствований в соответствующем финасовом году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</si>
  <si>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</si>
  <si>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</si>
  <si>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</si>
  <si>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</si>
  <si>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</si>
  <si>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</si>
  <si>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до 3 лет </t>
  </si>
  <si>
    <t xml:space="preserve">2. Бюджетные кредиты от других бюджетов бюджетной системы Российской Федерации </t>
  </si>
  <si>
    <t>Ю.Н.Гайдук</t>
  </si>
  <si>
    <t>Программа муниципальных внутренних заимствований Черемховского районного муниципального образования на  плановый период 2021 и 2022 годов</t>
  </si>
  <si>
    <t>предельные сроки погашения долговых обязательств,возникших при осуществлении заимствований в соответствующем финасовом году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</si>
  <si>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</si>
  <si>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</si>
  <si>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</si>
  <si>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</si>
  <si>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>Объем привлечения в 2022 году</t>
  </si>
  <si>
    <t>Объем погашения в 2022 году</t>
  </si>
  <si>
    <t xml:space="preserve">Верхний предел муниципального долга на 1 января 2023 года </t>
  </si>
  <si>
    <t>до 3-х лет</t>
  </si>
  <si>
    <t>Источники внутреннего финансирования дефицита бюджета Черемховского районного муниципального образования на 2020 год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</si>
  <si>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</si>
  <si>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</si>
  <si>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</si>
  <si>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</si>
  <si>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</si>
  <si>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</si>
  <si>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</si>
  <si>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</si>
  <si>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</si>
  <si>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</si>
  <si>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</si>
  <si>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</si>
  <si>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</si>
  <si>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</si>
  <si>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</si>
  <si>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</si>
  <si>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</si>
  <si>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</si>
  <si>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</si>
  <si>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</si>
  <si>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</si>
  <si>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</si>
  <si>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</si>
  <si>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</si>
  <si>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</si>
  <si>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</si>
  <si>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</si>
  <si>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</si>
  <si>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</si>
  <si>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</si>
  <si>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</si>
  <si>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</si>
  <si>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</si>
  <si>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</si>
  <si>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</si>
  <si>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</si>
  <si>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</si>
  <si>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</si>
  <si>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</si>
  <si>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</si>
  <si>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</si>
  <si>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</si>
  <si>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</si>
  <si>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</si>
  <si>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</si>
  <si>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</si>
  <si>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</si>
  <si>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</si>
  <si>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</si>
  <si>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</si>
  <si>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</si>
  <si>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</si>
  <si>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</si>
  <si>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</si>
  <si>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</si>
  <si>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</si>
  <si>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Источники внутреннего финансирования дефицита бюджета Черемховского районного муниципального образования на плановый период 2021-2022 год</t>
  </si>
  <si>
    <t xml:space="preserve">Верхний предел муниципального долга на 1 января 2021 года </t>
  </si>
  <si>
    <t>к Решению Думы "О внесении изменений</t>
  </si>
  <si>
    <t>в Решение Думы "О бюджете Черемховского</t>
  </si>
  <si>
    <t>районного  муниципального образования</t>
  </si>
  <si>
    <t>на 2020 год и плановый период 2021-2022 годов"</t>
  </si>
  <si>
    <t>Приложение №10</t>
  </si>
  <si>
    <t>Приложение №11</t>
  </si>
  <si>
    <t>Приложение №12</t>
  </si>
  <si>
    <t>Приложение №13</t>
  </si>
  <si>
    <t>тыс.руб.</t>
  </si>
  <si>
    <r>
      <t>от 26.02.2020 №  48</t>
    </r>
    <r>
      <rPr>
        <sz val="10"/>
        <color rgb="FF00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</si>
</sst>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#,##0.0"/>
    <numFmt numFmtId="166" formatCode="#,##0.00000"/>
    <numFmt numFmtId="167" formatCode="000\.00\.000\.0"/>
    <numFmt numFmtId="168" formatCode="0000000000;[Red]\-0000000000;&quot;₽&quot;"/>
    <numFmt numFmtId="169" formatCode="000;[Red]\-000;&quot;₽&quot;"/>
    <numFmt numFmtId="170" formatCode="0000;[Red]\-0000;&quot;₽&quot;"/>
    <numFmt numFmtId="171" formatCode="#,##0.0;[Red]\-#,##0.0;0.0"/>
    <numFmt numFmtId="172" formatCode="#,##0.00;[Red]\-#,##0.00;0.00"/>
    <numFmt numFmtId="173" formatCode="000"/>
    <numFmt numFmtId="174" formatCode="00;[Red]\-00;&quot;₽&quot;"/>
    <numFmt numFmtId="175" formatCode="0.0"/>
  </numFmts>
  <fonts count="4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66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9" fillId="0" borderId="0" xfId="7"/>
    <xf numFmtId="0" fontId="4" fillId="0" borderId="0" xfId="7" applyFont="1"/>
    <xf numFmtId="0" fontId="14" fillId="0" borderId="0" xfId="50" applyFont="1" applyFill="1"/>
    <xf numFmtId="0" fontId="15" fillId="2" borderId="0" xfId="50" applyFont="1" applyFill="1" applyAlignment="1">
      <alignment horizontal="center" vertical="center" wrapText="1"/>
    </xf>
    <xf numFmtId="0" fontId="15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0" fontId="17" fillId="0" borderId="1" xfId="50" applyFont="1" applyFill="1" applyBorder="1"/>
    <xf numFmtId="165" fontId="9" fillId="0" borderId="0" xfId="7" applyNumberFormat="1"/>
    <xf numFmtId="0" fontId="18" fillId="0" borderId="0" xfId="7" applyFont="1"/>
    <xf numFmtId="165" fontId="18" fillId="0" borderId="0" xfId="7" applyNumberFormat="1" applyFont="1"/>
    <xf numFmtId="0" fontId="4" fillId="0" borderId="1" xfId="7" applyFont="1" applyBorder="1" applyAlignment="1">
      <alignment wrapText="1"/>
    </xf>
    <xf numFmtId="0" fontId="13" fillId="0" borderId="1" xfId="50" applyFont="1" applyFill="1" applyBorder="1" applyAlignment="1">
      <alignment horizontal="center" vertical="center"/>
    </xf>
    <xf numFmtId="0" fontId="4" fillId="0" borderId="1" xfId="54" applyFont="1" applyBorder="1" applyAlignment="1" applyProtection="1">
      <alignment wrapText="1"/>
    </xf>
    <xf numFmtId="0" fontId="3" fillId="0" borderId="1" xfId="7" applyFont="1" applyBorder="1" applyAlignment="1">
      <alignment horizontal="left" wrapText="1"/>
    </xf>
    <xf numFmtId="0" fontId="4" fillId="0" borderId="1" xfId="7" applyFont="1" applyBorder="1" applyAlignment="1">
      <alignment horizontal="center" vertical="center" wrapText="1"/>
    </xf>
    <xf numFmtId="0" fontId="17" fillId="0" borderId="1" xfId="50" applyFont="1" applyFill="1" applyBorder="1" applyAlignment="1"/>
    <xf numFmtId="0" fontId="13" fillId="0" borderId="1" xfId="54" applyFont="1" applyBorder="1" applyAlignment="1" applyProtection="1">
      <alignment wrapText="1"/>
    </xf>
    <xf numFmtId="0" fontId="4" fillId="0" borderId="1" xfId="7" applyFont="1" applyBorder="1" applyAlignment="1">
      <alignment horizontal="center"/>
    </xf>
    <xf numFmtId="0" fontId="4" fillId="0" borderId="2" xfId="50" applyFont="1" applyFill="1" applyBorder="1" applyAlignment="1">
      <alignment horizontal="left" vertical="center" wrapText="1"/>
    </xf>
    <xf numFmtId="0" fontId="13" fillId="0" borderId="2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wrapText="1"/>
    </xf>
    <xf numFmtId="0" fontId="13" fillId="2" borderId="1" xfId="50" applyFont="1" applyFill="1" applyBorder="1" applyAlignment="1">
      <alignment horizontal="center" vertical="center"/>
    </xf>
    <xf numFmtId="0" fontId="9" fillId="2" borderId="0" xfId="7" applyFill="1"/>
    <xf numFmtId="0" fontId="17" fillId="2" borderId="1" xfId="50" applyFont="1" applyFill="1" applyBorder="1" applyAlignment="1">
      <alignment wrapText="1"/>
    </xf>
    <xf numFmtId="0" fontId="17" fillId="2" borderId="1" xfId="50" applyFont="1" applyFill="1" applyBorder="1" applyAlignment="1">
      <alignment horizontal="center" vertical="center"/>
    </xf>
    <xf numFmtId="0" fontId="18" fillId="2" borderId="0" xfId="7" applyFont="1" applyFill="1"/>
    <xf numFmtId="0" fontId="4" fillId="2" borderId="1" xfId="50" applyFont="1" applyFill="1" applyBorder="1" applyAlignment="1">
      <alignment vertical="top" wrapText="1"/>
    </xf>
    <xf numFmtId="0" fontId="4" fillId="0" borderId="1" xfId="50" applyFont="1" applyFill="1" applyBorder="1" applyAlignment="1">
      <alignment wrapText="1"/>
    </xf>
    <xf numFmtId="0" fontId="9" fillId="0" borderId="0" xfId="7" applyFont="1"/>
    <xf numFmtId="165" fontId="3" fillId="0" borderId="1" xfId="7" applyNumberFormat="1" applyFont="1" applyFill="1" applyBorder="1" applyAlignment="1">
      <alignment vertical="center" wrapText="1"/>
    </xf>
    <xf numFmtId="165" fontId="3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justify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8" fillId="0" borderId="0" xfId="7" applyFont="1" applyFill="1"/>
    <xf numFmtId="0" fontId="13" fillId="0" borderId="1" xfId="39" applyFont="1" applyFill="1" applyBorder="1" applyAlignment="1">
      <alignment wrapText="1"/>
    </xf>
    <xf numFmtId="0" fontId="9" fillId="0" borderId="0" xfId="7" applyFill="1"/>
    <xf numFmtId="0" fontId="17" fillId="0" borderId="0" xfId="50" applyFont="1" applyFill="1" applyBorder="1" applyAlignment="1">
      <alignment wrapText="1"/>
    </xf>
    <xf numFmtId="0" fontId="17" fillId="0" borderId="0" xfId="50" applyFont="1" applyFill="1" applyBorder="1" applyAlignment="1">
      <alignment horizontal="center" vertical="center"/>
    </xf>
    <xf numFmtId="0" fontId="13" fillId="0" borderId="0" xfId="50" applyFont="1" applyFill="1"/>
    <xf numFmtId="0" fontId="13" fillId="0" borderId="0" xfId="50" applyFont="1" applyFill="1" applyBorder="1"/>
    <xf numFmtId="0" fontId="17" fillId="0" borderId="1" xfId="50" applyFont="1" applyFill="1" applyBorder="1" applyAlignment="1">
      <alignment horizontal="center" vertical="center"/>
    </xf>
    <xf numFmtId="0" fontId="7" fillId="0" borderId="1" xfId="7" applyFont="1" applyBorder="1"/>
    <xf numFmtId="166" fontId="18" fillId="0" borderId="0" xfId="7" applyNumberFormat="1" applyFont="1"/>
    <xf numFmtId="0" fontId="17" fillId="0" borderId="1" xfId="50" applyFont="1" applyFill="1" applyBorder="1" applyAlignment="1">
      <alignment horizontal="center" vertical="center"/>
    </xf>
    <xf numFmtId="0" fontId="21" fillId="0" borderId="0" xfId="0" applyFont="1" applyAlignment="1">
      <alignment horizontal="left" readingOrder="2"/>
    </xf>
    <xf numFmtId="0" fontId="17" fillId="0" borderId="1" xfId="50" applyFont="1" applyFill="1" applyBorder="1" applyAlignment="1">
      <alignment vertical="center" wrapText="1"/>
    </xf>
    <xf numFmtId="166" fontId="7" fillId="2" borderId="0" xfId="7" applyNumberFormat="1" applyFont="1" applyFill="1"/>
    <xf numFmtId="166" fontId="8" fillId="0" borderId="0" xfId="7" applyNumberFormat="1" applyFont="1" applyFill="1" applyAlignment="1">
      <alignment horizontal="right"/>
    </xf>
    <xf numFmtId="166" fontId="3" fillId="2" borderId="1" xfId="7" applyNumberFormat="1" applyFont="1" applyFill="1" applyBorder="1" applyAlignment="1">
      <alignment horizontal="center" vertical="center" wrapText="1"/>
    </xf>
    <xf numFmtId="165" fontId="3" fillId="2" borderId="1" xfId="50" applyNumberFormat="1" applyFont="1" applyFill="1" applyBorder="1" applyAlignment="1">
      <alignment vertical="center"/>
    </xf>
    <xf numFmtId="165" fontId="4" fillId="2" borderId="1" xfId="50" applyNumberFormat="1" applyFont="1" applyFill="1" applyBorder="1" applyAlignment="1">
      <alignment vertical="center"/>
    </xf>
    <xf numFmtId="165" fontId="4" fillId="0" borderId="1" xfId="7" applyNumberFormat="1" applyFont="1" applyBorder="1" applyAlignment="1">
      <alignment vertical="center" wrapText="1"/>
    </xf>
    <xf numFmtId="165" fontId="4" fillId="2" borderId="2" xfId="7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vertical="center"/>
    </xf>
    <xf numFmtId="165" fontId="3" fillId="2" borderId="1" xfId="7" applyNumberFormat="1" applyFont="1" applyFill="1" applyBorder="1" applyAlignment="1">
      <alignment vertical="center"/>
    </xf>
    <xf numFmtId="165" fontId="3" fillId="2" borderId="1" xfId="50" applyNumberFormat="1" applyFont="1" applyFill="1" applyBorder="1" applyAlignment="1">
      <alignment horizontal="right" vertical="center"/>
    </xf>
    <xf numFmtId="165" fontId="4" fillId="2" borderId="1" xfId="50" applyNumberFormat="1" applyFont="1" applyFill="1" applyBorder="1" applyAlignment="1">
      <alignment horizontal="right" vertical="center"/>
    </xf>
    <xf numFmtId="165" fontId="13" fillId="2" borderId="1" xfId="50" applyNumberFormat="1" applyFont="1" applyFill="1" applyBorder="1" applyAlignment="1">
      <alignment vertical="center"/>
    </xf>
    <xf numFmtId="165" fontId="17" fillId="0" borderId="1" xfId="50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horizontal="right" vertical="center"/>
    </xf>
    <xf numFmtId="165" fontId="3" fillId="2" borderId="1" xfId="7" applyNumberFormat="1" applyFont="1" applyFill="1" applyBorder="1" applyAlignment="1">
      <alignment horizontal="right" vertical="center"/>
    </xf>
    <xf numFmtId="0" fontId="14" fillId="0" borderId="0" xfId="50" applyFont="1" applyFill="1" applyAlignment="1"/>
    <xf numFmtId="165" fontId="7" fillId="2" borderId="0" xfId="7" applyNumberFormat="1" applyFont="1" applyFill="1"/>
    <xf numFmtId="0" fontId="15" fillId="2" borderId="0" xfId="50" applyFont="1" applyFill="1" applyAlignment="1">
      <alignment horizontal="center" wrapText="1"/>
    </xf>
    <xf numFmtId="165" fontId="4" fillId="2" borderId="0" xfId="7" applyNumberFormat="1" applyFont="1" applyFill="1" applyAlignment="1">
      <alignment horizontal="right" vertical="center" wrapText="1"/>
    </xf>
    <xf numFmtId="165" fontId="8" fillId="0" borderId="0" xfId="7" applyNumberFormat="1" applyFont="1" applyFill="1" applyAlignment="1">
      <alignment horizontal="right"/>
    </xf>
    <xf numFmtId="3" fontId="3" fillId="2" borderId="1" xfId="7" applyNumberFormat="1" applyFont="1" applyFill="1" applyBorder="1" applyAlignment="1">
      <alignment horizontal="center" vertical="center" wrapText="1"/>
    </xf>
    <xf numFmtId="0" fontId="8" fillId="0" borderId="0" xfId="118" applyFont="1"/>
    <xf numFmtId="165" fontId="4" fillId="2" borderId="0" xfId="7" applyNumberFormat="1" applyFont="1" applyFill="1" applyBorder="1"/>
    <xf numFmtId="165" fontId="4" fillId="2" borderId="0" xfId="7" applyNumberFormat="1" applyFont="1" applyFill="1" applyBorder="1" applyAlignment="1">
      <alignment vertical="center"/>
    </xf>
    <xf numFmtId="0" fontId="24" fillId="0" borderId="0" xfId="7" applyFont="1"/>
    <xf numFmtId="0" fontId="9" fillId="0" borderId="0" xfId="7" applyAlignment="1"/>
    <xf numFmtId="0" fontId="17" fillId="0" borderId="1" xfId="50" applyFont="1" applyFill="1" applyBorder="1" applyAlignment="1">
      <alignment horizontal="center" vertical="center"/>
    </xf>
    <xf numFmtId="0" fontId="14" fillId="0" borderId="0" xfId="39" applyFont="1" applyFill="1"/>
    <xf numFmtId="0" fontId="8" fillId="0" borderId="0" xfId="39" applyFont="1" applyFill="1" applyAlignment="1"/>
    <xf numFmtId="0" fontId="15" fillId="0" borderId="0" xfId="39" applyFont="1" applyFill="1" applyAlignment="1">
      <alignment horizontal="center" vertical="center" wrapText="1"/>
    </xf>
    <xf numFmtId="0" fontId="26" fillId="0" borderId="1" xfId="39" applyFont="1" applyFill="1" applyBorder="1" applyAlignment="1">
      <alignment horizontal="center" vertical="center" wrapText="1"/>
    </xf>
    <xf numFmtId="0" fontId="17" fillId="0" borderId="1" xfId="39" applyFont="1" applyFill="1" applyBorder="1" applyAlignment="1">
      <alignment horizontal="center" vertical="center"/>
    </xf>
    <xf numFmtId="0" fontId="17" fillId="0" borderId="1" xfId="39" applyFont="1" applyFill="1" applyBorder="1"/>
    <xf numFmtId="0" fontId="14" fillId="0" borderId="0" xfId="39" applyFont="1" applyFill="1" applyAlignment="1">
      <alignment wrapText="1"/>
    </xf>
    <xf numFmtId="0" fontId="13" fillId="0" borderId="1" xfId="39" applyFont="1" applyFill="1" applyBorder="1" applyAlignment="1">
      <alignment horizontal="center" vertical="center"/>
    </xf>
    <xf numFmtId="0" fontId="13" fillId="2" borderId="1" xfId="39" applyFont="1" applyFill="1" applyBorder="1" applyAlignment="1">
      <alignment horizontal="center" vertical="center"/>
    </xf>
    <xf numFmtId="0" fontId="14" fillId="2" borderId="0" xfId="39" applyFont="1" applyFill="1" applyAlignment="1">
      <alignment wrapText="1"/>
    </xf>
    <xf numFmtId="49" fontId="13" fillId="0" borderId="1" xfId="50" applyNumberFormat="1" applyFont="1" applyFill="1" applyBorder="1" applyAlignment="1">
      <alignment horizontal="center" vertical="center"/>
    </xf>
    <xf numFmtId="49" fontId="14" fillId="0" borderId="0" xfId="50" applyNumberFormat="1" applyFont="1" applyFill="1" applyBorder="1" applyAlignment="1">
      <alignment horizontal="center" vertical="center"/>
    </xf>
    <xf numFmtId="0" fontId="14" fillId="0" borderId="0" xfId="50" applyFont="1" applyFill="1" applyBorder="1" applyAlignment="1">
      <alignment horizontal="center" vertical="center"/>
    </xf>
    <xf numFmtId="0" fontId="14" fillId="0" borderId="0" xfId="7" applyFont="1" applyBorder="1" applyAlignment="1">
      <alignment horizontal="left" wrapText="1"/>
    </xf>
    <xf numFmtId="0" fontId="9" fillId="0" borderId="0" xfId="7" applyAlignment="1">
      <alignment vertical="top" wrapText="1"/>
    </xf>
    <xf numFmtId="0" fontId="14" fillId="0" borderId="0" xfId="39" applyFont="1" applyFill="1" applyBorder="1"/>
    <xf numFmtId="4" fontId="9" fillId="0" borderId="0" xfId="7" applyNumberFormat="1"/>
    <xf numFmtId="0" fontId="28" fillId="0" borderId="0" xfId="115" applyFont="1"/>
    <xf numFmtId="0" fontId="28" fillId="0" borderId="0" xfId="115" applyFont="1" applyAlignment="1">
      <alignment horizontal="center"/>
    </xf>
    <xf numFmtId="0" fontId="28" fillId="0" borderId="0" xfId="120" applyFont="1"/>
    <xf numFmtId="0" fontId="28" fillId="0" borderId="0" xfId="65" applyNumberFormat="1" applyFont="1" applyFill="1" applyAlignment="1" applyProtection="1">
      <protection hidden="1"/>
    </xf>
    <xf numFmtId="0" fontId="28" fillId="0" borderId="0" xfId="65" applyFont="1" applyAlignment="1" applyProtection="1">
      <alignment horizontal="center"/>
      <protection hidden="1"/>
    </xf>
    <xf numFmtId="0" fontId="28" fillId="0" borderId="0" xfId="65" applyFont="1" applyProtection="1">
      <protection hidden="1"/>
    </xf>
    <xf numFmtId="0" fontId="28" fillId="0" borderId="0" xfId="65" applyNumberFormat="1" applyFont="1" applyFill="1" applyAlignment="1" applyProtection="1">
      <alignment horizontal="center"/>
      <protection hidden="1"/>
    </xf>
    <xf numFmtId="0" fontId="29" fillId="0" borderId="0" xfId="56" applyFont="1" applyAlignment="1">
      <alignment horizontal="center" wrapText="1"/>
    </xf>
    <xf numFmtId="0" fontId="31" fillId="0" borderId="1" xfId="165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56" applyNumberFormat="1" applyFont="1" applyFill="1" applyBorder="1" applyAlignment="1" applyProtection="1">
      <alignment horizontal="center"/>
      <protection hidden="1"/>
    </xf>
    <xf numFmtId="0" fontId="32" fillId="0" borderId="0" xfId="120" applyFont="1"/>
    <xf numFmtId="167" fontId="32" fillId="0" borderId="1" xfId="120" applyNumberFormat="1" applyFont="1" applyFill="1" applyBorder="1" applyAlignment="1" applyProtection="1">
      <alignment wrapText="1"/>
      <protection hidden="1"/>
    </xf>
    <xf numFmtId="168" fontId="32" fillId="0" borderId="1" xfId="120" applyNumberFormat="1" applyFont="1" applyFill="1" applyBorder="1" applyAlignment="1" applyProtection="1">
      <alignment horizontal="center"/>
      <protection hidden="1"/>
    </xf>
    <xf numFmtId="169" fontId="32" fillId="0" borderId="1" xfId="120" applyNumberFormat="1" applyFont="1" applyFill="1" applyBorder="1" applyAlignment="1" applyProtection="1">
      <alignment horizontal="center"/>
      <protection hidden="1"/>
    </xf>
    <xf numFmtId="170" fontId="32" fillId="0" borderId="1" xfId="120" applyNumberFormat="1" applyFont="1" applyFill="1" applyBorder="1" applyAlignment="1" applyProtection="1">
      <alignment horizontal="center"/>
      <protection hidden="1"/>
    </xf>
    <xf numFmtId="171" fontId="32" fillId="0" borderId="1" xfId="120" applyNumberFormat="1" applyFont="1" applyFill="1" applyBorder="1" applyAlignment="1" applyProtection="1">
      <protection hidden="1"/>
    </xf>
    <xf numFmtId="167" fontId="28" fillId="0" borderId="1" xfId="120" applyNumberFormat="1" applyFont="1" applyFill="1" applyBorder="1" applyAlignment="1" applyProtection="1">
      <alignment wrapText="1"/>
      <protection hidden="1"/>
    </xf>
    <xf numFmtId="168" fontId="28" fillId="0" borderId="1" xfId="120" applyNumberFormat="1" applyFont="1" applyFill="1" applyBorder="1" applyAlignment="1" applyProtection="1">
      <alignment horizontal="center"/>
      <protection hidden="1"/>
    </xf>
    <xf numFmtId="169" fontId="28" fillId="0" borderId="1" xfId="120" applyNumberFormat="1" applyFont="1" applyFill="1" applyBorder="1" applyAlignment="1" applyProtection="1">
      <alignment horizontal="center"/>
      <protection hidden="1"/>
    </xf>
    <xf numFmtId="170" fontId="28" fillId="0" borderId="1" xfId="120" applyNumberFormat="1" applyFont="1" applyFill="1" applyBorder="1" applyAlignment="1" applyProtection="1">
      <alignment horizontal="center"/>
      <protection hidden="1"/>
    </xf>
    <xf numFmtId="171" fontId="28" fillId="0" borderId="1" xfId="120" applyNumberFormat="1" applyFont="1" applyFill="1" applyBorder="1" applyAlignment="1" applyProtection="1">
      <protection hidden="1"/>
    </xf>
    <xf numFmtId="0" fontId="28" fillId="0" borderId="0" xfId="120" applyNumberFormat="1" applyFont="1" applyFill="1" applyBorder="1" applyAlignment="1" applyProtection="1">
      <alignment horizontal="center"/>
      <protection hidden="1"/>
    </xf>
    <xf numFmtId="0" fontId="28" fillId="0" borderId="0" xfId="120" applyFont="1" applyBorder="1" applyAlignment="1" applyProtection="1">
      <alignment horizontal="center"/>
      <protection hidden="1"/>
    </xf>
    <xf numFmtId="0" fontId="28" fillId="0" borderId="0" xfId="120" applyFont="1" applyBorder="1" applyProtection="1">
      <protection hidden="1"/>
    </xf>
    <xf numFmtId="0" fontId="28" fillId="0" borderId="0" xfId="120" applyNumberFormat="1" applyFont="1" applyFill="1" applyAlignment="1" applyProtection="1">
      <alignment horizontal="center"/>
      <protection hidden="1"/>
    </xf>
    <xf numFmtId="0" fontId="28" fillId="0" borderId="0" xfId="120" applyFont="1" applyAlignment="1" applyProtection="1">
      <alignment horizontal="center"/>
      <protection hidden="1"/>
    </xf>
    <xf numFmtId="0" fontId="28" fillId="0" borderId="0" xfId="120" applyFont="1" applyProtection="1">
      <protection hidden="1"/>
    </xf>
    <xf numFmtId="0" fontId="28" fillId="0" borderId="0" xfId="120" applyFont="1" applyAlignment="1">
      <alignment horizontal="center"/>
    </xf>
    <xf numFmtId="0" fontId="28" fillId="0" borderId="0" xfId="117" applyFont="1"/>
    <xf numFmtId="0" fontId="28" fillId="0" borderId="0" xfId="117" applyFont="1" applyAlignment="1">
      <alignment horizontal="center"/>
    </xf>
    <xf numFmtId="0" fontId="4" fillId="0" borderId="0" xfId="56" applyFont="1"/>
    <xf numFmtId="0" fontId="4" fillId="0" borderId="0" xfId="56" applyFont="1" applyAlignment="1">
      <alignment horizontal="center"/>
    </xf>
    <xf numFmtId="0" fontId="31" fillId="0" borderId="1" xfId="56" applyNumberFormat="1" applyFont="1" applyFill="1" applyBorder="1" applyAlignment="1" applyProtection="1">
      <alignment horizontal="center"/>
      <protection hidden="1"/>
    </xf>
    <xf numFmtId="0" fontId="1" fillId="0" borderId="0" xfId="56"/>
    <xf numFmtId="0" fontId="28" fillId="0" borderId="0" xfId="56" applyNumberFormat="1" applyFont="1" applyFill="1" applyAlignment="1" applyProtection="1">
      <alignment horizontal="centerContinuous"/>
      <protection hidden="1"/>
    </xf>
    <xf numFmtId="0" fontId="28" fillId="0" borderId="0" xfId="56" applyFont="1" applyProtection="1">
      <protection hidden="1"/>
    </xf>
    <xf numFmtId="0" fontId="28" fillId="0" borderId="0" xfId="56" applyFont="1"/>
    <xf numFmtId="0" fontId="30" fillId="0" borderId="1" xfId="165" applyNumberFormat="1" applyFont="1" applyFill="1" applyBorder="1" applyAlignment="1" applyProtection="1">
      <alignment horizontal="center" wrapText="1"/>
      <protection hidden="1"/>
    </xf>
    <xf numFmtId="0" fontId="30" fillId="0" borderId="1" xfId="165" applyNumberFormat="1" applyFont="1" applyFill="1" applyBorder="1" applyAlignment="1" applyProtection="1">
      <alignment horizontal="center"/>
      <protection hidden="1"/>
    </xf>
    <xf numFmtId="173" fontId="32" fillId="0" borderId="1" xfId="56" applyNumberFormat="1" applyFont="1" applyFill="1" applyBorder="1" applyAlignment="1" applyProtection="1">
      <alignment wrapText="1"/>
      <protection hidden="1"/>
    </xf>
    <xf numFmtId="174" fontId="32" fillId="0" borderId="1" xfId="56" applyNumberFormat="1" applyFont="1" applyFill="1" applyBorder="1" applyAlignment="1" applyProtection="1">
      <protection hidden="1"/>
    </xf>
    <xf numFmtId="171" fontId="32" fillId="0" borderId="1" xfId="56" applyNumberFormat="1" applyFont="1" applyFill="1" applyBorder="1" applyAlignment="1" applyProtection="1">
      <protection hidden="1"/>
    </xf>
    <xf numFmtId="0" fontId="32" fillId="0" borderId="0" xfId="56" applyFont="1"/>
    <xf numFmtId="173" fontId="28" fillId="0" borderId="1" xfId="56" applyNumberFormat="1" applyFont="1" applyFill="1" applyBorder="1" applyAlignment="1" applyProtection="1">
      <alignment wrapText="1"/>
      <protection hidden="1"/>
    </xf>
    <xf numFmtId="174" fontId="28" fillId="0" borderId="1" xfId="56" applyNumberFormat="1" applyFont="1" applyFill="1" applyBorder="1" applyAlignment="1" applyProtection="1">
      <protection hidden="1"/>
    </xf>
    <xf numFmtId="171" fontId="28" fillId="0" borderId="1" xfId="56" applyNumberFormat="1" applyFont="1" applyFill="1" applyBorder="1" applyAlignment="1" applyProtection="1">
      <protection hidden="1"/>
    </xf>
    <xf numFmtId="0" fontId="28" fillId="0" borderId="0" xfId="56" applyNumberFormat="1" applyFont="1" applyFill="1" applyBorder="1" applyAlignment="1" applyProtection="1">
      <alignment horizontal="center"/>
      <protection hidden="1"/>
    </xf>
    <xf numFmtId="0" fontId="28" fillId="0" borderId="0" xfId="56" applyFont="1" applyBorder="1" applyProtection="1">
      <protection hidden="1"/>
    </xf>
    <xf numFmtId="0" fontId="28" fillId="0" borderId="0" xfId="56" applyNumberFormat="1" applyFont="1" applyFill="1" applyAlignment="1" applyProtection="1">
      <alignment horizontal="left"/>
      <protection hidden="1"/>
    </xf>
    <xf numFmtId="0" fontId="28" fillId="0" borderId="0" xfId="56" applyFont="1" applyAlignment="1" applyProtection="1">
      <alignment horizontal="center"/>
      <protection hidden="1"/>
    </xf>
    <xf numFmtId="0" fontId="29" fillId="0" borderId="0" xfId="56" applyFont="1"/>
    <xf numFmtId="0" fontId="32" fillId="0" borderId="0" xfId="56" applyNumberFormat="1" applyFont="1" applyFill="1" applyAlignment="1" applyProtection="1">
      <protection hidden="1"/>
    </xf>
    <xf numFmtId="0" fontId="31" fillId="0" borderId="1" xfId="55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165" applyNumberFormat="1" applyFont="1" applyFill="1" applyBorder="1" applyAlignment="1" applyProtection="1">
      <alignment horizontal="center"/>
      <protection hidden="1"/>
    </xf>
    <xf numFmtId="0" fontId="31" fillId="0" borderId="1" xfId="55" applyNumberFormat="1" applyFont="1" applyFill="1" applyBorder="1" applyAlignment="1" applyProtection="1">
      <alignment horizontal="center"/>
      <protection hidden="1"/>
    </xf>
    <xf numFmtId="0" fontId="33" fillId="0" borderId="0" xfId="56" applyFont="1"/>
    <xf numFmtId="0" fontId="29" fillId="0" borderId="0" xfId="120" applyFont="1"/>
    <xf numFmtId="0" fontId="28" fillId="0" borderId="0" xfId="120" applyNumberFormat="1" applyFont="1" applyFill="1" applyAlignment="1" applyProtection="1">
      <alignment horizontal="centerContinuous"/>
      <protection hidden="1"/>
    </xf>
    <xf numFmtId="173" fontId="32" fillId="0" borderId="1" xfId="120" applyNumberFormat="1" applyFont="1" applyFill="1" applyBorder="1" applyAlignment="1" applyProtection="1">
      <alignment wrapText="1"/>
      <protection hidden="1"/>
    </xf>
    <xf numFmtId="173" fontId="32" fillId="0" borderId="1" xfId="120" applyNumberFormat="1" applyFont="1" applyFill="1" applyBorder="1" applyAlignment="1" applyProtection="1">
      <alignment horizontal="center"/>
      <protection hidden="1"/>
    </xf>
    <xf numFmtId="174" fontId="32" fillId="0" borderId="1" xfId="120" applyNumberFormat="1" applyFont="1" applyFill="1" applyBorder="1" applyAlignment="1" applyProtection="1">
      <alignment horizontal="center"/>
      <protection hidden="1"/>
    </xf>
    <xf numFmtId="173" fontId="28" fillId="0" borderId="1" xfId="120" applyNumberFormat="1" applyFont="1" applyFill="1" applyBorder="1" applyAlignment="1" applyProtection="1">
      <alignment wrapText="1"/>
      <protection hidden="1"/>
    </xf>
    <xf numFmtId="173" fontId="28" fillId="0" borderId="1" xfId="120" applyNumberFormat="1" applyFont="1" applyFill="1" applyBorder="1" applyAlignment="1" applyProtection="1">
      <alignment horizontal="center"/>
      <protection hidden="1"/>
    </xf>
    <xf numFmtId="174" fontId="28" fillId="0" borderId="1" xfId="120" applyNumberFormat="1" applyFont="1" applyFill="1" applyBorder="1" applyAlignment="1" applyProtection="1">
      <alignment horizontal="center"/>
      <protection hidden="1"/>
    </xf>
    <xf numFmtId="0" fontId="30" fillId="0" borderId="1" xfId="165" applyNumberFormat="1" applyFont="1" applyFill="1" applyBorder="1" applyAlignment="1" applyProtection="1">
      <alignment horizontal="center" vertical="center" wrapText="1"/>
      <protection hidden="1"/>
    </xf>
    <xf numFmtId="0" fontId="30" fillId="0" borderId="1" xfId="56" applyNumberFormat="1" applyFont="1" applyFill="1" applyBorder="1" applyAlignment="1" applyProtection="1">
      <alignment horizontal="center"/>
      <protection hidden="1"/>
    </xf>
    <xf numFmtId="0" fontId="28" fillId="0" borderId="0" xfId="120" applyNumberFormat="1" applyFont="1" applyFill="1" applyAlignment="1" applyProtection="1">
      <alignment horizontal="left"/>
      <protection hidden="1"/>
    </xf>
    <xf numFmtId="0" fontId="28" fillId="0" borderId="0" xfId="7" applyFont="1" applyFill="1"/>
    <xf numFmtId="0" fontId="7" fillId="0" borderId="0" xfId="7" applyFont="1" applyFill="1"/>
    <xf numFmtId="0" fontId="28" fillId="0" borderId="0" xfId="7" applyFont="1" applyFill="1" applyAlignment="1">
      <alignment horizontal="center"/>
    </xf>
    <xf numFmtId="0" fontId="32" fillId="0" borderId="1" xfId="7" applyFont="1" applyFill="1" applyBorder="1" applyAlignment="1">
      <alignment horizontal="center" vertical="center" wrapText="1"/>
    </xf>
    <xf numFmtId="0" fontId="28" fillId="0" borderId="1" xfId="7" applyFont="1" applyFill="1" applyBorder="1" applyAlignment="1">
      <alignment horizontal="left" vertical="center" wrapText="1"/>
    </xf>
    <xf numFmtId="0" fontId="28" fillId="0" borderId="1" xfId="7" applyFont="1" applyFill="1" applyBorder="1" applyAlignment="1">
      <alignment horizontal="center" vertical="center" wrapText="1"/>
    </xf>
    <xf numFmtId="165" fontId="28" fillId="0" borderId="1" xfId="7" applyNumberFormat="1" applyFont="1" applyBorder="1" applyAlignment="1">
      <alignment horizontal="center" vertical="center" wrapText="1"/>
    </xf>
    <xf numFmtId="0" fontId="24" fillId="0" borderId="0" xfId="7" applyFont="1" applyFill="1" applyBorder="1" applyAlignment="1">
      <alignment vertical="center" wrapText="1"/>
    </xf>
    <xf numFmtId="165" fontId="35" fillId="0" borderId="0" xfId="7" applyNumberFormat="1" applyFont="1" applyFill="1" applyBorder="1" applyAlignment="1">
      <alignment horizontal="center" vertical="center"/>
    </xf>
    <xf numFmtId="165" fontId="24" fillId="0" borderId="0" xfId="7" applyNumberFormat="1" applyFont="1" applyBorder="1" applyAlignment="1">
      <alignment horizontal="center" wrapText="1"/>
    </xf>
    <xf numFmtId="0" fontId="28" fillId="0" borderId="0" xfId="4" applyNumberFormat="1" applyFont="1" applyFill="1" applyAlignment="1" applyProtection="1">
      <alignment horizontal="left"/>
      <protection hidden="1"/>
    </xf>
    <xf numFmtId="0" fontId="28" fillId="0" borderId="0" xfId="4" applyFont="1" applyAlignment="1" applyProtection="1">
      <alignment horizontal="center"/>
      <protection hidden="1"/>
    </xf>
    <xf numFmtId="0" fontId="1" fillId="0" borderId="0" xfId="4" applyFont="1" applyAlignment="1">
      <alignment horizontal="center"/>
    </xf>
    <xf numFmtId="0" fontId="28" fillId="0" borderId="0" xfId="4" applyFont="1" applyAlignment="1" applyProtection="1">
      <alignment horizontal="right"/>
      <protection hidden="1"/>
    </xf>
    <xf numFmtId="0" fontId="28" fillId="0" borderId="0" xfId="4" applyFont="1" applyAlignment="1" applyProtection="1">
      <protection hidden="1"/>
    </xf>
    <xf numFmtId="0" fontId="36" fillId="0" borderId="0" xfId="40" applyFont="1"/>
    <xf numFmtId="0" fontId="28" fillId="0" borderId="0" xfId="7" applyFont="1" applyFill="1" applyAlignment="1">
      <alignment horizontal="left" indent="3"/>
    </xf>
    <xf numFmtId="0" fontId="4" fillId="0" borderId="0" xfId="7" applyFont="1" applyAlignment="1">
      <alignment horizontal="left" readingOrder="2"/>
    </xf>
    <xf numFmtId="165" fontId="28" fillId="0" borderId="0" xfId="7" applyNumberFormat="1" applyFont="1" applyFill="1" applyAlignment="1"/>
    <xf numFmtId="0" fontId="30" fillId="0" borderId="1" xfId="7" applyFont="1" applyFill="1" applyBorder="1" applyAlignment="1">
      <alignment horizontal="center" vertical="center" wrapText="1"/>
    </xf>
    <xf numFmtId="0" fontId="30" fillId="2" borderId="1" xfId="7" applyFont="1" applyFill="1" applyBorder="1" applyAlignment="1">
      <alignment horizontal="center" vertical="center" wrapText="1"/>
    </xf>
    <xf numFmtId="165" fontId="28" fillId="0" borderId="1" xfId="7" applyNumberFormat="1" applyFont="1" applyFill="1" applyBorder="1" applyAlignment="1">
      <alignment horizontal="center" vertical="center"/>
    </xf>
    <xf numFmtId="165" fontId="28" fillId="0" borderId="0" xfId="7" applyNumberFormat="1" applyFont="1" applyFill="1"/>
    <xf numFmtId="3" fontId="28" fillId="0" borderId="0" xfId="7" applyNumberFormat="1" applyFont="1" applyFill="1"/>
    <xf numFmtId="0" fontId="37" fillId="0" borderId="0" xfId="4" applyFont="1" applyAlignment="1" applyProtection="1">
      <alignment horizontal="center"/>
      <protection hidden="1"/>
    </xf>
    <xf numFmtId="0" fontId="38" fillId="0" borderId="0" xfId="4" applyFont="1" applyAlignment="1">
      <alignment horizontal="center"/>
    </xf>
    <xf numFmtId="0" fontId="39" fillId="0" borderId="0" xfId="40" applyFont="1"/>
    <xf numFmtId="0" fontId="37" fillId="0" borderId="0" xfId="4" applyFont="1" applyAlignment="1" applyProtection="1">
      <protection hidden="1"/>
    </xf>
    <xf numFmtId="0" fontId="37" fillId="0" borderId="0" xfId="4" applyFont="1" applyAlignment="1" applyProtection="1">
      <alignment horizontal="right"/>
      <protection hidden="1"/>
    </xf>
    <xf numFmtId="4" fontId="28" fillId="0" borderId="0" xfId="7" applyNumberFormat="1" applyFont="1" applyFill="1"/>
    <xf numFmtId="0" fontId="7" fillId="0" borderId="0" xfId="7" applyFont="1" applyFill="1" applyBorder="1"/>
    <xf numFmtId="0" fontId="9" fillId="0" borderId="0" xfId="7" applyBorder="1"/>
    <xf numFmtId="0" fontId="32" fillId="0" borderId="7" xfId="6" applyFont="1" applyBorder="1" applyAlignment="1">
      <alignment horizontal="center" wrapText="1"/>
    </xf>
    <xf numFmtId="0" fontId="32" fillId="0" borderId="8" xfId="6" applyFont="1" applyBorder="1" applyAlignment="1">
      <alignment horizontal="center" wrapText="1"/>
    </xf>
    <xf numFmtId="0" fontId="32" fillId="0" borderId="7" xfId="6" applyFont="1" applyBorder="1" applyAlignment="1">
      <alignment vertical="center" wrapText="1"/>
    </xf>
    <xf numFmtId="0" fontId="32" fillId="0" borderId="7" xfId="6" applyFont="1" applyBorder="1" applyAlignment="1">
      <alignment horizontal="center" vertical="center"/>
    </xf>
    <xf numFmtId="165" fontId="32" fillId="0" borderId="8" xfId="6" applyNumberFormat="1" applyFont="1" applyBorder="1" applyAlignment="1">
      <alignment horizontal="center" vertical="center"/>
    </xf>
    <xf numFmtId="0" fontId="28" fillId="0" borderId="7" xfId="6" applyFont="1" applyBorder="1" applyAlignment="1">
      <alignment vertical="center" wrapText="1"/>
    </xf>
    <xf numFmtId="0" fontId="28" fillId="0" borderId="7" xfId="6" applyFont="1" applyBorder="1" applyAlignment="1">
      <alignment horizontal="center" vertical="center"/>
    </xf>
    <xf numFmtId="165" fontId="28" fillId="0" borderId="8" xfId="6" applyNumberFormat="1" applyFont="1" applyBorder="1" applyAlignment="1">
      <alignment horizontal="center" vertical="center"/>
    </xf>
    <xf numFmtId="0" fontId="28" fillId="0" borderId="9" xfId="6" applyFont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32" fillId="0" borderId="10" xfId="6" applyFont="1" applyBorder="1" applyAlignment="1">
      <alignment vertical="center" wrapText="1"/>
    </xf>
    <xf numFmtId="0" fontId="28" fillId="0" borderId="1" xfId="7" applyFont="1" applyFill="1" applyBorder="1" applyAlignment="1">
      <alignment horizontal="center" vertical="center"/>
    </xf>
    <xf numFmtId="165" fontId="28" fillId="0" borderId="8" xfId="6" applyNumberFormat="1" applyFont="1" applyBorder="1" applyAlignment="1">
      <alignment horizontal="center" vertical="center" wrapText="1"/>
    </xf>
    <xf numFmtId="175" fontId="32" fillId="0" borderId="8" xfId="6" applyNumberFormat="1" applyFont="1" applyBorder="1" applyAlignment="1">
      <alignment horizontal="center" vertical="center" wrapText="1"/>
    </xf>
    <xf numFmtId="0" fontId="28" fillId="0" borderId="9" xfId="6" applyFont="1" applyBorder="1" applyAlignment="1">
      <alignment horizontal="center" vertical="center"/>
    </xf>
    <xf numFmtId="165" fontId="28" fillId="0" borderId="11" xfId="6" applyNumberFormat="1" applyFont="1" applyBorder="1" applyAlignment="1">
      <alignment horizontal="center" vertical="center"/>
    </xf>
    <xf numFmtId="0" fontId="28" fillId="0" borderId="12" xfId="6" applyFont="1" applyBorder="1" applyAlignment="1">
      <alignment horizontal="center" vertical="center"/>
    </xf>
    <xf numFmtId="165" fontId="28" fillId="0" borderId="1" xfId="6" applyNumberFormat="1" applyFont="1" applyBorder="1" applyAlignment="1">
      <alignment horizontal="center" vertical="center"/>
    </xf>
    <xf numFmtId="0" fontId="32" fillId="0" borderId="1" xfId="6" applyFont="1" applyBorder="1" applyAlignment="1">
      <alignment wrapText="1"/>
    </xf>
    <xf numFmtId="2" fontId="28" fillId="0" borderId="1" xfId="6" applyNumberFormat="1" applyFont="1" applyBorder="1" applyAlignment="1">
      <alignment horizontal="center"/>
    </xf>
    <xf numFmtId="175" fontId="28" fillId="0" borderId="1" xfId="6" applyNumberFormat="1" applyFont="1" applyBorder="1" applyAlignment="1">
      <alignment horizontal="center"/>
    </xf>
    <xf numFmtId="0" fontId="28" fillId="0" borderId="1" xfId="6" applyFont="1" applyBorder="1" applyAlignment="1">
      <alignment wrapText="1"/>
    </xf>
    <xf numFmtId="0" fontId="28" fillId="0" borderId="0" xfId="6" applyFont="1" applyFill="1" applyBorder="1" applyAlignment="1">
      <alignment wrapText="1"/>
    </xf>
    <xf numFmtId="0" fontId="28" fillId="0" borderId="0" xfId="7" applyFont="1" applyAlignment="1">
      <alignment horizontal="right"/>
    </xf>
    <xf numFmtId="0" fontId="9" fillId="0" borderId="0" xfId="7" applyAlignment="1">
      <alignment horizontal="right"/>
    </xf>
    <xf numFmtId="165" fontId="32" fillId="0" borderId="1" xfId="6" applyNumberFormat="1" applyFont="1" applyBorder="1" applyAlignment="1">
      <alignment horizontal="center" vertical="center"/>
    </xf>
    <xf numFmtId="165" fontId="28" fillId="0" borderId="1" xfId="6" applyNumberFormat="1" applyFont="1" applyBorder="1" applyAlignment="1">
      <alignment horizontal="center" vertical="center" wrapText="1"/>
    </xf>
    <xf numFmtId="175" fontId="32" fillId="0" borderId="1" xfId="6" applyNumberFormat="1" applyFont="1" applyBorder="1" applyAlignment="1">
      <alignment horizontal="center" vertical="center" wrapText="1"/>
    </xf>
    <xf numFmtId="0" fontId="4" fillId="0" borderId="0" xfId="7" applyFont="1" applyFill="1"/>
    <xf numFmtId="4" fontId="4" fillId="2" borderId="0" xfId="7" applyNumberFormat="1" applyFont="1" applyFill="1"/>
    <xf numFmtId="0" fontId="4" fillId="0" borderId="6" xfId="6" applyFont="1" applyBorder="1" applyAlignment="1">
      <alignment horizontal="right"/>
    </xf>
    <xf numFmtId="0" fontId="4" fillId="0" borderId="0" xfId="6" applyFont="1" applyBorder="1" applyAlignment="1"/>
    <xf numFmtId="0" fontId="4" fillId="0" borderId="0" xfId="6" applyFont="1" applyBorder="1" applyAlignment="1">
      <alignment horizontal="right"/>
    </xf>
    <xf numFmtId="0" fontId="32" fillId="0" borderId="1" xfId="6" applyFont="1" applyBorder="1" applyAlignment="1">
      <alignment horizontal="center" wrapText="1"/>
    </xf>
    <xf numFmtId="0" fontId="32" fillId="0" borderId="1" xfId="6" applyFont="1" applyBorder="1" applyAlignment="1">
      <alignment vertical="center" wrapText="1"/>
    </xf>
    <xf numFmtId="0" fontId="32" fillId="0" borderId="1" xfId="6" applyFont="1" applyBorder="1" applyAlignment="1">
      <alignment horizontal="center" vertical="center"/>
    </xf>
    <xf numFmtId="0" fontId="28" fillId="0" borderId="1" xfId="6" applyFont="1" applyBorder="1" applyAlignment="1">
      <alignment vertical="center" wrapText="1"/>
    </xf>
    <xf numFmtId="0" fontId="28" fillId="0" borderId="1" xfId="6" applyFont="1" applyBorder="1" applyAlignment="1">
      <alignment horizontal="center" vertical="center"/>
    </xf>
    <xf numFmtId="0" fontId="16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wrapText="1"/>
    </xf>
    <xf numFmtId="165" fontId="4" fillId="2" borderId="0" xfId="7" applyNumberFormat="1" applyFont="1" applyFill="1" applyAlignment="1">
      <alignment horizontal="right"/>
    </xf>
    <xf numFmtId="165" fontId="4" fillId="2" borderId="0" xfId="7" applyNumberFormat="1" applyFont="1" applyFill="1" applyBorder="1" applyAlignment="1"/>
    <xf numFmtId="0" fontId="17" fillId="0" borderId="1" xfId="5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165" fontId="3" fillId="2" borderId="1" xfId="7" applyNumberFormat="1" applyFont="1" applyFill="1" applyBorder="1" applyAlignment="1">
      <alignment horizontal="center" vertical="center" wrapText="1"/>
    </xf>
    <xf numFmtId="0" fontId="13" fillId="0" borderId="1" xfId="39" applyFont="1" applyFill="1" applyBorder="1" applyAlignment="1">
      <alignment horizontal="left" vertical="center" wrapText="1"/>
    </xf>
    <xf numFmtId="0" fontId="11" fillId="0" borderId="1" xfId="39" applyFont="1" applyBorder="1" applyAlignment="1">
      <alignment horizontal="left" vertical="center" wrapText="1"/>
    </xf>
    <xf numFmtId="0" fontId="16" fillId="0" borderId="0" xfId="39" applyFont="1" applyFill="1" applyAlignment="1">
      <alignment horizontal="center" vertical="center" wrapText="1"/>
    </xf>
    <xf numFmtId="0" fontId="25" fillId="0" borderId="1" xfId="39" applyFont="1" applyFill="1" applyBorder="1" applyAlignment="1">
      <alignment horizontal="center"/>
    </xf>
    <xf numFmtId="0" fontId="25" fillId="0" borderId="1" xfId="39" applyFont="1" applyFill="1" applyBorder="1" applyAlignment="1">
      <alignment horizontal="center" vertical="center" wrapText="1"/>
    </xf>
    <xf numFmtId="0" fontId="5" fillId="0" borderId="1" xfId="39" applyBorder="1" applyAlignment="1">
      <alignment horizontal="center"/>
    </xf>
    <xf numFmtId="0" fontId="17" fillId="0" borderId="1" xfId="39" applyFont="1" applyFill="1" applyBorder="1" applyAlignment="1">
      <alignment horizontal="left" vertical="center" wrapText="1"/>
    </xf>
    <xf numFmtId="0" fontId="4" fillId="0" borderId="1" xfId="7" applyFont="1" applyBorder="1" applyAlignment="1">
      <alignment horizontal="left" wrapText="1"/>
    </xf>
    <xf numFmtId="0" fontId="13" fillId="0" borderId="3" xfId="39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0" xfId="7" applyFont="1" applyAlignment="1">
      <alignment horizontal="left" vertical="top" wrapText="1"/>
    </xf>
    <xf numFmtId="165" fontId="4" fillId="2" borderId="0" xfId="7" applyNumberFormat="1" applyFont="1" applyFill="1" applyBorder="1" applyAlignment="1">
      <alignment horizontal="center"/>
    </xf>
    <xf numFmtId="0" fontId="13" fillId="0" borderId="1" xfId="7" applyFont="1" applyBorder="1" applyAlignment="1">
      <alignment horizontal="left" wrapText="1"/>
    </xf>
    <xf numFmtId="0" fontId="28" fillId="0" borderId="0" xfId="120" applyFont="1" applyAlignment="1">
      <alignment horizontal="right"/>
    </xf>
    <xf numFmtId="0" fontId="29" fillId="0" borderId="0" xfId="56" applyFont="1" applyAlignment="1">
      <alignment horizontal="center" wrapText="1"/>
    </xf>
    <xf numFmtId="0" fontId="30" fillId="0" borderId="1" xfId="165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56" applyNumberFormat="1" applyFont="1" applyFill="1" applyBorder="1" applyAlignment="1" applyProtection="1">
      <alignment horizontal="center" vertical="top" wrapText="1"/>
      <protection hidden="1"/>
    </xf>
    <xf numFmtId="0" fontId="31" fillId="0" borderId="1" xfId="165" applyNumberFormat="1" applyFont="1" applyFill="1" applyBorder="1" applyAlignment="1" applyProtection="1">
      <alignment horizontal="center" vertical="center" wrapText="1"/>
      <protection hidden="1"/>
    </xf>
    <xf numFmtId="172" fontId="32" fillId="0" borderId="3" xfId="120" applyNumberFormat="1" applyFont="1" applyFill="1" applyBorder="1" applyAlignment="1" applyProtection="1">
      <alignment horizontal="center"/>
      <protection hidden="1"/>
    </xf>
    <xf numFmtId="172" fontId="32" fillId="0" borderId="5" xfId="120" applyNumberFormat="1" applyFont="1" applyFill="1" applyBorder="1" applyAlignment="1" applyProtection="1">
      <alignment horizontal="center"/>
      <protection hidden="1"/>
    </xf>
    <xf numFmtId="172" fontId="32" fillId="0" borderId="4" xfId="120" applyNumberFormat="1" applyFont="1" applyFill="1" applyBorder="1" applyAlignment="1" applyProtection="1">
      <alignment horizontal="center"/>
      <protection hidden="1"/>
    </xf>
    <xf numFmtId="0" fontId="28" fillId="0" borderId="0" xfId="56" applyFont="1" applyAlignment="1" applyProtection="1">
      <alignment horizontal="right" wrapText="1"/>
      <protection hidden="1"/>
    </xf>
    <xf numFmtId="0" fontId="30" fillId="0" borderId="1" xfId="165" applyNumberFormat="1" applyFont="1" applyFill="1" applyBorder="1" applyAlignment="1" applyProtection="1">
      <alignment horizontal="center" wrapText="1"/>
      <protection hidden="1"/>
    </xf>
    <xf numFmtId="172" fontId="32" fillId="0" borderId="1" xfId="56" applyNumberFormat="1" applyFont="1" applyFill="1" applyBorder="1" applyAlignment="1" applyProtection="1">
      <alignment horizontal="center"/>
      <protection hidden="1"/>
    </xf>
    <xf numFmtId="0" fontId="31" fillId="0" borderId="1" xfId="55" applyFont="1" applyBorder="1" applyAlignment="1" applyProtection="1">
      <alignment horizontal="center" vertical="center"/>
      <protection hidden="1"/>
    </xf>
    <xf numFmtId="172" fontId="32" fillId="0" borderId="3" xfId="56" applyNumberFormat="1" applyFont="1" applyFill="1" applyBorder="1" applyAlignment="1" applyProtection="1">
      <alignment horizontal="center"/>
      <protection hidden="1"/>
    </xf>
    <xf numFmtId="172" fontId="32" fillId="0" borderId="5" xfId="56" applyNumberFormat="1" applyFont="1" applyFill="1" applyBorder="1" applyAlignment="1" applyProtection="1">
      <alignment horizontal="center"/>
      <protection hidden="1"/>
    </xf>
    <xf numFmtId="172" fontId="32" fillId="0" borderId="4" xfId="56" applyNumberFormat="1" applyFont="1" applyFill="1" applyBorder="1" applyAlignment="1" applyProtection="1">
      <alignment horizontal="center"/>
      <protection hidden="1"/>
    </xf>
    <xf numFmtId="0" fontId="29" fillId="0" borderId="0" xfId="120" applyFont="1" applyAlignment="1">
      <alignment horizontal="center" wrapText="1"/>
    </xf>
    <xf numFmtId="0" fontId="31" fillId="0" borderId="1" xfId="165" applyNumberFormat="1" applyFont="1" applyFill="1" applyBorder="1" applyAlignment="1" applyProtection="1">
      <alignment horizontal="center" wrapText="1"/>
      <protection hidden="1"/>
    </xf>
    <xf numFmtId="0" fontId="28" fillId="0" borderId="0" xfId="120" applyFont="1" applyAlignment="1" applyProtection="1">
      <alignment horizontal="right"/>
      <protection hidden="1"/>
    </xf>
    <xf numFmtId="0" fontId="29" fillId="0" borderId="0" xfId="120" applyNumberFormat="1" applyFont="1" applyFill="1" applyAlignment="1" applyProtection="1">
      <alignment horizontal="center" wrapText="1"/>
      <protection hidden="1"/>
    </xf>
    <xf numFmtId="0" fontId="29" fillId="0" borderId="0" xfId="7" applyFont="1" applyFill="1" applyAlignment="1">
      <alignment horizontal="center" vertical="center" wrapText="1"/>
    </xf>
    <xf numFmtId="0" fontId="34" fillId="0" borderId="0" xfId="7" applyFont="1" applyAlignment="1">
      <alignment horizontal="center" vertical="center" wrapText="1"/>
    </xf>
    <xf numFmtId="0" fontId="34" fillId="0" borderId="0" xfId="7" applyFont="1" applyAlignment="1">
      <alignment vertical="center" wrapText="1"/>
    </xf>
    <xf numFmtId="0" fontId="29" fillId="0" borderId="0" xfId="6" applyFont="1" applyAlignment="1">
      <alignment horizontal="center" wrapText="1"/>
    </xf>
    <xf numFmtId="0" fontId="40" fillId="0" borderId="0" xfId="7" applyFont="1" applyAlignment="1">
      <alignment horizontal="center" wrapText="1"/>
    </xf>
    <xf numFmtId="0" fontId="4" fillId="0" borderId="6" xfId="6" applyFont="1" applyBorder="1" applyAlignment="1">
      <alignment horizontal="right"/>
    </xf>
  </cellXfs>
  <cellStyles count="166">
    <cellStyle name="Excel Built-in Обычный 10" xfId="6"/>
    <cellStyle name="Гиперссылка" xfId="54" builtinId="8"/>
    <cellStyle name="Обычный" xfId="0" builtinId="0"/>
    <cellStyle name="Обычный 10" xfId="7"/>
    <cellStyle name="Обычный 11" xfId="8"/>
    <cellStyle name="Обычный 18" xfId="66"/>
    <cellStyle name="Обычный 2" xfId="1"/>
    <cellStyle name="Обычный 2 10" xfId="2"/>
    <cellStyle name="Обычный 2 10 2" xfId="9"/>
    <cellStyle name="Обычный 2 10 3" xfId="56"/>
    <cellStyle name="Обычный 2 10 3 2" xfId="116"/>
    <cellStyle name="Обычный 2 11" xfId="10"/>
    <cellStyle name="Обычный 2 11 2" xfId="3"/>
    <cellStyle name="Обычный 2 11 2 2" xfId="55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 2" xfId="118"/>
    <cellStyle name="Обычный 2 20" xfId="57"/>
    <cellStyle name="Обычный 2 20 2" xfId="67"/>
    <cellStyle name="Обычный 2 21" xfId="58"/>
    <cellStyle name="Обычный 2 22" xfId="59"/>
    <cellStyle name="Обычный 2 22 2" xfId="68"/>
    <cellStyle name="Обычный 2 22 3" xfId="69"/>
    <cellStyle name="Обычный 2 22 4" xfId="70"/>
    <cellStyle name="Обычный 2 22 5" xfId="71"/>
    <cellStyle name="Обычный 2 23" xfId="60"/>
    <cellStyle name="Обычный 2 24" xfId="61"/>
    <cellStyle name="Обычный 2 24 2" xfId="119"/>
    <cellStyle name="Обычный 2 24 3" xfId="120"/>
    <cellStyle name="Обычный 2 24 3 2" xfId="121"/>
    <cellStyle name="Обычный 2 24 3 3" xfId="122"/>
    <cellStyle name="Обычный 2 24 3 4" xfId="123"/>
    <cellStyle name="Обычный 2 24 3 5" xfId="124"/>
    <cellStyle name="Обычный 2 24 3 6" xfId="125"/>
    <cellStyle name="Обычный 2 24 4" xfId="126"/>
    <cellStyle name="Обычный 2 24 5" xfId="127"/>
    <cellStyle name="Обычный 2 24 6" xfId="128"/>
    <cellStyle name="Обычный 2 24 7" xfId="129"/>
    <cellStyle name="Обычный 2 24 8" xfId="130"/>
    <cellStyle name="Обычный 2 25" xfId="62"/>
    <cellStyle name="Обычный 2 26" xfId="63"/>
    <cellStyle name="Обычный 2 27" xfId="64"/>
    <cellStyle name="Обычный 2 28" xfId="72"/>
    <cellStyle name="Обычный 2 29" xfId="73"/>
    <cellStyle name="Обычный 2 3" xfId="32"/>
    <cellStyle name="Обычный 2 30" xfId="74"/>
    <cellStyle name="Обычный 2 31" xfId="75"/>
    <cellStyle name="Обычный 2 32" xfId="76"/>
    <cellStyle name="Обычный 2 33" xfId="77"/>
    <cellStyle name="Обычный 2 34" xfId="78"/>
    <cellStyle name="Обычный 2 35" xfId="79"/>
    <cellStyle name="Обычный 2 36" xfId="80"/>
    <cellStyle name="Обычный 2 37" xfId="81"/>
    <cellStyle name="Обычный 2 38" xfId="82"/>
    <cellStyle name="Обычный 2 39" xfId="65"/>
    <cellStyle name="Обычный 2 4" xfId="33"/>
    <cellStyle name="Обычный 2 40" xfId="104"/>
    <cellStyle name="Обычный 2 40 2" xfId="106"/>
    <cellStyle name="Обычный 2 40 3" xfId="107"/>
    <cellStyle name="Обычный 2 40 3 2" xfId="117"/>
    <cellStyle name="Обычный 2 40 3 3" xfId="131"/>
    <cellStyle name="Обычный 2 40 3 3 2" xfId="132"/>
    <cellStyle name="Обычный 2 40 3 3 3" xfId="133"/>
    <cellStyle name="Обычный 2 40 3 3 4" xfId="134"/>
    <cellStyle name="Обычный 2 40 3 3 5" xfId="135"/>
    <cellStyle name="Обычный 2 40 3 3 6" xfId="136"/>
    <cellStyle name="Обычный 2 40 3 4" xfId="137"/>
    <cellStyle name="Обычный 2 40 3 5" xfId="138"/>
    <cellStyle name="Обычный 2 40 3 6" xfId="139"/>
    <cellStyle name="Обычный 2 40 3 7" xfId="140"/>
    <cellStyle name="Обычный 2 40 3 8" xfId="141"/>
    <cellStyle name="Обычный 2 41" xfId="105"/>
    <cellStyle name="Обычный 2 41 2" xfId="115"/>
    <cellStyle name="Обычный 2 41 3" xfId="142"/>
    <cellStyle name="Обычный 2 41 3 2" xfId="143"/>
    <cellStyle name="Обычный 2 41 3 3" xfId="144"/>
    <cellStyle name="Обычный 2 41 3 4" xfId="145"/>
    <cellStyle name="Обычный 2 41 3 5" xfId="146"/>
    <cellStyle name="Обычный 2 41 3 6" xfId="147"/>
    <cellStyle name="Обычный 2 41 4" xfId="148"/>
    <cellStyle name="Обычный 2 41 5" xfId="149"/>
    <cellStyle name="Обычный 2 41 6" xfId="150"/>
    <cellStyle name="Обычный 2 41 7" xfId="151"/>
    <cellStyle name="Обычный 2 41 8" xfId="152"/>
    <cellStyle name="Обычный 2 42" xfId="108"/>
    <cellStyle name="Обычный 2 43" xfId="109"/>
    <cellStyle name="Обычный 2 44" xfId="110"/>
    <cellStyle name="Обычный 2 45" xfId="111"/>
    <cellStyle name="Обычный 2 46" xfId="112"/>
    <cellStyle name="Обычный 2 47" xfId="113"/>
    <cellStyle name="Обычный 2 48" xfId="114"/>
    <cellStyle name="Обычный 2 49" xfId="153"/>
    <cellStyle name="Обычный 2 5" xfId="34"/>
    <cellStyle name="Обычный 2 50" xfId="154"/>
    <cellStyle name="Обычный 2 51" xfId="155"/>
    <cellStyle name="Обычный 2 52" xfId="156"/>
    <cellStyle name="Обычный 2 53" xfId="157"/>
    <cellStyle name="Обычный 2 54" xfId="158"/>
    <cellStyle name="Обычный 2 55" xfId="159"/>
    <cellStyle name="Обычный 2 56" xfId="160"/>
    <cellStyle name="Обычный 2 57" xfId="161"/>
    <cellStyle name="Обычный 2 58" xfId="162"/>
    <cellStyle name="Обычный 2 59" xfId="163"/>
    <cellStyle name="Обычный 2 6" xfId="35"/>
    <cellStyle name="Обычный 2 60" xfId="164"/>
    <cellStyle name="Обычный 2 7" xfId="36"/>
    <cellStyle name="Обычный 2 8" xfId="37"/>
    <cellStyle name="Обычный 2 9" xfId="38"/>
    <cellStyle name="Обычный 3" xfId="5"/>
    <cellStyle name="Обычный 3 10" xfId="83"/>
    <cellStyle name="Обычный 3 11" xfId="84"/>
    <cellStyle name="Обычный 3 12" xfId="85"/>
    <cellStyle name="Обычный 3 2" xfId="39"/>
    <cellStyle name="Обычный 3 2 10" xfId="86"/>
    <cellStyle name="Обычный 3 2 11" xfId="87"/>
    <cellStyle name="Обычный 3 2 12" xfId="88"/>
    <cellStyle name="Обычный 3 2 2" xfId="89"/>
    <cellStyle name="Обычный 3 2 3" xfId="90"/>
    <cellStyle name="Обычный 3 2 4" xfId="91"/>
    <cellStyle name="Обычный 3 2 5" xfId="92"/>
    <cellStyle name="Обычный 3 2 6" xfId="93"/>
    <cellStyle name="Обычный 3 2 7" xfId="94"/>
    <cellStyle name="Обычный 3 2 8" xfId="95"/>
    <cellStyle name="Обычный 3 2 9" xfId="96"/>
    <cellStyle name="Обычный 3 3" xfId="97"/>
    <cellStyle name="Обычный 3 4" xfId="98"/>
    <cellStyle name="Обычный 3 5" xfId="99"/>
    <cellStyle name="Обычный 3 6" xfId="100"/>
    <cellStyle name="Обычный 3 7" xfId="101"/>
    <cellStyle name="Обычный 3 8" xfId="102"/>
    <cellStyle name="Обычный 3 9" xfId="103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165"/>
    <cellStyle name="Обычный_Лист1 2" xfId="50"/>
    <cellStyle name="Стиль 1" xfId="51"/>
    <cellStyle name="Стиль 1 2" xfId="52"/>
    <cellStyle name="Финансовый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24.12.2019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40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41582" y="0"/>
          <a:ext cx="2955515" cy="1413387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26.02.2020 № 48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5</xdr:col>
      <xdr:colOff>1533525</xdr:colOff>
      <xdr:row>12</xdr:row>
      <xdr:rowOff>152400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477250" y="0"/>
          <a:ext cx="2933700" cy="11525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18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8</xdr:row>
      <xdr:rowOff>9525</xdr:rowOff>
    </xdr:from>
    <xdr:to>
      <xdr:col>8</xdr:col>
      <xdr:colOff>1066801</xdr:colOff>
      <xdr:row>13</xdr:row>
      <xdr:rowOff>152400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800975" y="1009650"/>
          <a:ext cx="2676526" cy="11430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19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endParaRPr lang="ru-RU" sz="1100" b="0" i="0" u="none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19050</xdr:rowOff>
    </xdr:from>
    <xdr:to>
      <xdr:col>2</xdr:col>
      <xdr:colOff>1047750</xdr:colOff>
      <xdr:row>14</xdr:row>
      <xdr:rowOff>19049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29225" y="1504950"/>
          <a:ext cx="3581400" cy="114299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38100</xdr:rowOff>
    </xdr:from>
    <xdr:to>
      <xdr:col>4</xdr:col>
      <xdr:colOff>1</xdr:colOff>
      <xdr:row>13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67500" y="1390650"/>
          <a:ext cx="2476501" cy="11144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14</xdr:row>
      <xdr:rowOff>0</xdr:rowOff>
    </xdr:from>
    <xdr:to>
      <xdr:col>2</xdr:col>
      <xdr:colOff>0</xdr:colOff>
      <xdr:row>14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83455" y="2266950"/>
          <a:ext cx="1664970" cy="236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847725</xdr:colOff>
      <xdr:row>8</xdr:row>
      <xdr:rowOff>5715</xdr:rowOff>
    </xdr:from>
    <xdr:to>
      <xdr:col>3</xdr:col>
      <xdr:colOff>1017295</xdr:colOff>
      <xdr:row>14</xdr:row>
      <xdr:rowOff>148590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34000" y="1301115"/>
          <a:ext cx="3246145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2020 год и на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2021 и 2022 годов"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24.12.2019 </a:t>
          </a:r>
          <a:r>
            <a:rPr lang="ru-RU" sz="11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40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1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838200</xdr:colOff>
      <xdr:row>0</xdr:row>
      <xdr:rowOff>0</xdr:rowOff>
    </xdr:from>
    <xdr:to>
      <xdr:col>3</xdr:col>
      <xdr:colOff>523874</xdr:colOff>
      <xdr:row>8</xdr:row>
      <xdr:rowOff>38101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24475" y="0"/>
          <a:ext cx="2762249" cy="133350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26.02.2020 № 48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1151313</xdr:colOff>
      <xdr:row>8</xdr:row>
      <xdr:rowOff>1</xdr:rowOff>
    </xdr:from>
    <xdr:to>
      <xdr:col>3</xdr:col>
      <xdr:colOff>2632517</xdr:colOff>
      <xdr:row>12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32638" y="161926"/>
          <a:ext cx="3500504" cy="84708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518507</xdr:colOff>
      <xdr:row>8</xdr:row>
      <xdr:rowOff>0</xdr:rowOff>
    </xdr:from>
    <xdr:to>
      <xdr:col>3</xdr:col>
      <xdr:colOff>3338620</xdr:colOff>
      <xdr:row>15</xdr:row>
      <xdr:rowOff>68407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519132" y="161925"/>
          <a:ext cx="2810588" cy="1401907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2020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2021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2022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3190875</xdr:colOff>
      <xdr:row>8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505450" y="0"/>
          <a:ext cx="2686050" cy="133350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26.02.2020 № 48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19050</xdr:rowOff>
    </xdr:from>
    <xdr:to>
      <xdr:col>5</xdr:col>
      <xdr:colOff>123826</xdr:colOff>
      <xdr:row>6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57775" y="19050"/>
          <a:ext cx="2886076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 год и на плановый период 2021 и 2022 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26.02.2020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48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190500</xdr:colOff>
      <xdr:row>7</xdr:row>
      <xdr:rowOff>9524</xdr:rowOff>
    </xdr:from>
    <xdr:to>
      <xdr:col>5</xdr:col>
      <xdr:colOff>228600</xdr:colOff>
      <xdr:row>12</xdr:row>
      <xdr:rowOff>47624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38725" y="1409699"/>
          <a:ext cx="3009900" cy="10382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 год и плановый период 2021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76200</xdr:colOff>
      <xdr:row>6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24425" y="0"/>
          <a:ext cx="3152775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26.02.2020 №  48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6</xdr:col>
      <xdr:colOff>68580</xdr:colOff>
      <xdr:row>12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24425" y="1400175"/>
          <a:ext cx="3145155" cy="11715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4124325</xdr:colOff>
      <xdr:row>7</xdr:row>
      <xdr:rowOff>0</xdr:rowOff>
    </xdr:from>
    <xdr:to>
      <xdr:col>4</xdr:col>
      <xdr:colOff>7621</xdr:colOff>
      <xdr:row>13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124325" y="1400175"/>
          <a:ext cx="2903221" cy="10858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 год и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4105276</xdr:colOff>
      <xdr:row>0</xdr:row>
      <xdr:rowOff>57150</xdr:rowOff>
    </xdr:from>
    <xdr:to>
      <xdr:col>4</xdr:col>
      <xdr:colOff>1</xdr:colOff>
      <xdr:row>6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105276" y="57150"/>
          <a:ext cx="2914650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26.02.2020 №  48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7</xdr:row>
      <xdr:rowOff>0</xdr:rowOff>
    </xdr:from>
    <xdr:to>
      <xdr:col>5</xdr:col>
      <xdr:colOff>67</xdr:colOff>
      <xdr:row>14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76750" y="1400175"/>
          <a:ext cx="2800417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40</a:t>
          </a:r>
          <a:endParaRPr lang="ru-RU" sz="1100" b="0" i="0" u="none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4505325</xdr:colOff>
      <xdr:row>0</xdr:row>
      <xdr:rowOff>9525</xdr:rowOff>
    </xdr:from>
    <xdr:to>
      <xdr:col>5</xdr:col>
      <xdr:colOff>142875</xdr:colOff>
      <xdr:row>6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05325" y="9525"/>
          <a:ext cx="2914650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26.02.2020 №  48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285750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95875" y="0"/>
          <a:ext cx="3162300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26.02.2020 №  48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247649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95875" y="1400175"/>
          <a:ext cx="3124199" cy="120015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 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40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19050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81675" y="0"/>
          <a:ext cx="3219450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26.02.2020 №  48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7</xdr:col>
      <xdr:colOff>866775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81675" y="1600200"/>
          <a:ext cx="3190875" cy="10001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11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40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SheetLayoutView="62" workbookViewId="0">
      <selection activeCell="G20" sqref="G20"/>
    </sheetView>
  </sheetViews>
  <sheetFormatPr defaultColWidth="9.140625" defaultRowHeight="12.75"/>
  <cols>
    <col min="1" max="1" width="68" style="1" customWidth="1"/>
    <col min="2" max="2" width="29.140625" style="1" customWidth="1"/>
    <col min="3" max="3" width="22.7109375" style="52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>
      <c r="B1" s="50"/>
    </row>
    <row r="2" spans="1:2" ht="12" customHeight="1">
      <c r="B2" s="50"/>
    </row>
    <row r="3" spans="1:2" ht="15">
      <c r="B3" s="50"/>
    </row>
    <row r="4" spans="1:2" ht="15">
      <c r="B4" s="50"/>
    </row>
    <row r="16" spans="1:2" ht="9.75" customHeight="1">
      <c r="A16" s="3"/>
      <c r="B16" s="3"/>
    </row>
    <row r="17" spans="1:5" ht="21" customHeight="1">
      <c r="A17" s="234" t="s">
        <v>117</v>
      </c>
      <c r="B17" s="234"/>
      <c r="C17" s="234"/>
    </row>
    <row r="18" spans="1:5" ht="18" customHeight="1">
      <c r="A18" s="234"/>
      <c r="B18" s="234"/>
      <c r="C18" s="234"/>
    </row>
    <row r="19" spans="1:5" ht="15.75">
      <c r="A19" s="4"/>
      <c r="B19" s="5"/>
      <c r="C19" s="53" t="s">
        <v>3</v>
      </c>
    </row>
    <row r="20" spans="1:5" ht="48.75" customHeight="1">
      <c r="A20" s="6" t="s">
        <v>1</v>
      </c>
      <c r="B20" s="7" t="s">
        <v>4</v>
      </c>
      <c r="C20" s="54" t="s">
        <v>118</v>
      </c>
    </row>
    <row r="21" spans="1:5" ht="19.149999999999999" customHeight="1">
      <c r="A21" s="8" t="s">
        <v>5</v>
      </c>
      <c r="B21" s="6" t="s">
        <v>6</v>
      </c>
      <c r="C21" s="55">
        <f>C22+C26+C31+C35+C38+C40+C43+C46+C49+C24+C33</f>
        <v>144352.33921999999</v>
      </c>
      <c r="E21" s="9"/>
    </row>
    <row r="22" spans="1:5" s="10" customFormat="1" ht="16.149999999999999" customHeight="1">
      <c r="A22" s="8" t="s">
        <v>7</v>
      </c>
      <c r="B22" s="6" t="s">
        <v>8</v>
      </c>
      <c r="C22" s="55">
        <f>C23</f>
        <v>99950</v>
      </c>
      <c r="E22" s="48"/>
    </row>
    <row r="23" spans="1:5" s="10" customFormat="1" ht="16.149999999999999" customHeight="1">
      <c r="A23" s="47" t="s">
        <v>9</v>
      </c>
      <c r="B23" s="19" t="s">
        <v>10</v>
      </c>
      <c r="C23" s="56">
        <v>99950</v>
      </c>
      <c r="E23" s="11"/>
    </row>
    <row r="24" spans="1:5" ht="32.450000000000003" customHeight="1">
      <c r="A24" s="15" t="s">
        <v>11</v>
      </c>
      <c r="B24" s="6" t="s">
        <v>12</v>
      </c>
      <c r="C24" s="55">
        <f>C25</f>
        <v>224.58637999999999</v>
      </c>
    </row>
    <row r="25" spans="1:5" s="2" customFormat="1" ht="32.450000000000003" customHeight="1">
      <c r="A25" s="14" t="s">
        <v>13</v>
      </c>
      <c r="B25" s="16" t="s">
        <v>14</v>
      </c>
      <c r="C25" s="57">
        <v>224.58637999999999</v>
      </c>
      <c r="D25" s="2" t="s">
        <v>116</v>
      </c>
    </row>
    <row r="26" spans="1:5" s="10" customFormat="1" ht="19.149999999999999" customHeight="1">
      <c r="A26" s="17" t="s">
        <v>15</v>
      </c>
      <c r="B26" s="6" t="s">
        <v>16</v>
      </c>
      <c r="C26" s="55">
        <f>C27+C28+C29+C30</f>
        <v>8011.3</v>
      </c>
    </row>
    <row r="27" spans="1:5" s="10" customFormat="1" ht="30" customHeight="1">
      <c r="A27" s="18" t="s">
        <v>17</v>
      </c>
      <c r="B27" s="19" t="s">
        <v>18</v>
      </c>
      <c r="C27" s="56">
        <v>3938.5</v>
      </c>
    </row>
    <row r="28" spans="1:5" ht="24" customHeight="1">
      <c r="A28" s="20" t="s">
        <v>19</v>
      </c>
      <c r="B28" s="21" t="s">
        <v>20</v>
      </c>
      <c r="C28" s="58">
        <v>3323.3</v>
      </c>
    </row>
    <row r="29" spans="1:5" ht="15" customHeight="1">
      <c r="A29" s="22" t="s">
        <v>21</v>
      </c>
      <c r="B29" s="13" t="s">
        <v>22</v>
      </c>
      <c r="C29" s="59">
        <v>722</v>
      </c>
    </row>
    <row r="30" spans="1:5" ht="33" customHeight="1">
      <c r="A30" s="22" t="s">
        <v>92</v>
      </c>
      <c r="B30" s="13" t="s">
        <v>91</v>
      </c>
      <c r="C30" s="59">
        <v>27.5</v>
      </c>
    </row>
    <row r="31" spans="1:5" s="10" customFormat="1" ht="18" customHeight="1">
      <c r="A31" s="23" t="s">
        <v>23</v>
      </c>
      <c r="B31" s="6" t="s">
        <v>24</v>
      </c>
      <c r="C31" s="55">
        <f>C32</f>
        <v>75.7</v>
      </c>
    </row>
    <row r="32" spans="1:5" s="25" customFormat="1" ht="30" customHeight="1">
      <c r="A32" s="22" t="s">
        <v>68</v>
      </c>
      <c r="B32" s="24" t="s">
        <v>67</v>
      </c>
      <c r="C32" s="59">
        <v>75.7</v>
      </c>
    </row>
    <row r="33" spans="1:3" s="25" customFormat="1" ht="32.25" customHeight="1">
      <c r="A33" s="26" t="s">
        <v>62</v>
      </c>
      <c r="B33" s="27" t="s">
        <v>63</v>
      </c>
      <c r="C33" s="60">
        <f>C34</f>
        <v>1</v>
      </c>
    </row>
    <row r="34" spans="1:3" s="25" customFormat="1" ht="32.25" customHeight="1">
      <c r="A34" s="22" t="s">
        <v>69</v>
      </c>
      <c r="B34" s="24" t="s">
        <v>97</v>
      </c>
      <c r="C34" s="59">
        <v>1</v>
      </c>
    </row>
    <row r="35" spans="1:3" s="10" customFormat="1" ht="43.5" customHeight="1">
      <c r="A35" s="23" t="s">
        <v>25</v>
      </c>
      <c r="B35" s="6" t="s">
        <v>26</v>
      </c>
      <c r="C35" s="55">
        <f>C36+C37</f>
        <v>17959.794839999999</v>
      </c>
    </row>
    <row r="36" spans="1:3" ht="75.75" customHeight="1">
      <c r="A36" s="12" t="s">
        <v>27</v>
      </c>
      <c r="B36" s="13" t="s">
        <v>28</v>
      </c>
      <c r="C36" s="56">
        <v>17959.794839999999</v>
      </c>
    </row>
    <row r="37" spans="1:3" ht="15.75" hidden="1" customHeight="1">
      <c r="A37" s="12" t="s">
        <v>98</v>
      </c>
      <c r="B37" s="13" t="s">
        <v>99</v>
      </c>
      <c r="C37" s="56">
        <v>0</v>
      </c>
    </row>
    <row r="38" spans="1:3" s="28" customFormat="1" ht="13.5" customHeight="1">
      <c r="A38" s="26" t="s">
        <v>29</v>
      </c>
      <c r="B38" s="27" t="s">
        <v>30</v>
      </c>
      <c r="C38" s="55">
        <f>C39</f>
        <v>1010.89</v>
      </c>
    </row>
    <row r="39" spans="1:3" s="25" customFormat="1" ht="16.5" customHeight="1">
      <c r="A39" s="29" t="s">
        <v>31</v>
      </c>
      <c r="B39" s="24" t="s">
        <v>32</v>
      </c>
      <c r="C39" s="56">
        <v>1010.89</v>
      </c>
    </row>
    <row r="40" spans="1:3" s="10" customFormat="1" ht="30" customHeight="1">
      <c r="A40" s="23" t="s">
        <v>33</v>
      </c>
      <c r="B40" s="6" t="s">
        <v>34</v>
      </c>
      <c r="C40" s="55">
        <f>C41+C42</f>
        <v>15944.067999999999</v>
      </c>
    </row>
    <row r="41" spans="1:3" s="25" customFormat="1" ht="19.5" customHeight="1">
      <c r="A41" s="12" t="s">
        <v>65</v>
      </c>
      <c r="B41" s="24" t="s">
        <v>35</v>
      </c>
      <c r="C41" s="56">
        <v>14884.067999999999</v>
      </c>
    </row>
    <row r="42" spans="1:3" s="25" customFormat="1" ht="18.75" customHeight="1">
      <c r="A42" s="12" t="s">
        <v>66</v>
      </c>
      <c r="B42" s="24" t="s">
        <v>64</v>
      </c>
      <c r="C42" s="56">
        <v>1060</v>
      </c>
    </row>
    <row r="43" spans="1:3" s="10" customFormat="1" ht="29.25" customHeight="1">
      <c r="A43" s="23" t="s">
        <v>36</v>
      </c>
      <c r="B43" s="6" t="s">
        <v>37</v>
      </c>
      <c r="C43" s="55">
        <f>C45+C44</f>
        <v>708</v>
      </c>
    </row>
    <row r="44" spans="1:3" s="10" customFormat="1" ht="74.25" customHeight="1">
      <c r="A44" s="30" t="s">
        <v>100</v>
      </c>
      <c r="B44" s="13" t="s">
        <v>101</v>
      </c>
      <c r="C44" s="56">
        <v>231</v>
      </c>
    </row>
    <row r="45" spans="1:3" ht="28.5" customHeight="1">
      <c r="A45" s="30" t="s">
        <v>38</v>
      </c>
      <c r="B45" s="13" t="s">
        <v>39</v>
      </c>
      <c r="C45" s="56">
        <v>477</v>
      </c>
    </row>
    <row r="46" spans="1:3" s="10" customFormat="1" ht="15" customHeight="1">
      <c r="A46" s="23" t="s">
        <v>40</v>
      </c>
      <c r="B46" s="6" t="s">
        <v>41</v>
      </c>
      <c r="C46" s="55">
        <f>SUM(C47:C48)</f>
        <v>467</v>
      </c>
    </row>
    <row r="47" spans="1:3" s="10" customFormat="1" ht="90" customHeight="1">
      <c r="A47" s="30" t="s">
        <v>160</v>
      </c>
      <c r="B47" s="13" t="s">
        <v>161</v>
      </c>
      <c r="C47" s="56">
        <v>464</v>
      </c>
    </row>
    <row r="48" spans="1:3" s="10" customFormat="1" ht="15.75" customHeight="1">
      <c r="A48" s="30" t="s">
        <v>170</v>
      </c>
      <c r="B48" s="13" t="s">
        <v>171</v>
      </c>
      <c r="C48" s="56">
        <v>3</v>
      </c>
    </row>
    <row r="49" spans="1:3" s="10" customFormat="1" ht="14.25">
      <c r="A49" s="23" t="s">
        <v>42</v>
      </c>
      <c r="B49" s="6" t="s">
        <v>43</v>
      </c>
      <c r="C49" s="55">
        <f>C50+C51</f>
        <v>0</v>
      </c>
    </row>
    <row r="50" spans="1:3" ht="15" customHeight="1">
      <c r="A50" s="30" t="s">
        <v>44</v>
      </c>
      <c r="B50" s="13" t="s">
        <v>45</v>
      </c>
      <c r="C50" s="59">
        <v>0</v>
      </c>
    </row>
    <row r="51" spans="1:3" ht="15" hidden="1" customHeight="1">
      <c r="A51" s="30" t="s">
        <v>105</v>
      </c>
      <c r="B51" s="13" t="s">
        <v>104</v>
      </c>
      <c r="C51" s="59">
        <v>0</v>
      </c>
    </row>
    <row r="52" spans="1:3" ht="14.25">
      <c r="A52" s="23" t="s">
        <v>46</v>
      </c>
      <c r="B52" s="6" t="s">
        <v>47</v>
      </c>
      <c r="C52" s="55">
        <f>C53+C75+C77</f>
        <v>1194288.6188699999</v>
      </c>
    </row>
    <row r="53" spans="1:3" s="10" customFormat="1" ht="30.75" customHeight="1">
      <c r="A53" s="23" t="s">
        <v>48</v>
      </c>
      <c r="B53" s="46" t="s">
        <v>70</v>
      </c>
      <c r="C53" s="55">
        <f>C54+C57+C65+C71</f>
        <v>1195139.7786399999</v>
      </c>
    </row>
    <row r="54" spans="1:3" s="10" customFormat="1" ht="20.45" customHeight="1">
      <c r="A54" s="32" t="s">
        <v>49</v>
      </c>
      <c r="B54" s="33" t="s">
        <v>71</v>
      </c>
      <c r="C54" s="55">
        <f>C55+C56</f>
        <v>137899.20000000001</v>
      </c>
    </row>
    <row r="55" spans="1:3" ht="15">
      <c r="A55" s="34" t="s">
        <v>74</v>
      </c>
      <c r="B55" s="35" t="s">
        <v>75</v>
      </c>
      <c r="C55" s="59">
        <v>137899.20000000001</v>
      </c>
    </row>
    <row r="56" spans="1:3" ht="30">
      <c r="A56" s="30" t="s">
        <v>84</v>
      </c>
      <c r="B56" s="13" t="s">
        <v>76</v>
      </c>
      <c r="C56" s="59">
        <v>0</v>
      </c>
    </row>
    <row r="57" spans="1:3" s="10" customFormat="1" ht="30">
      <c r="A57" s="30" t="s">
        <v>50</v>
      </c>
      <c r="B57" s="37" t="s">
        <v>72</v>
      </c>
      <c r="C57" s="55">
        <f>C64+C62+C63+C61+C58+C59+C60</f>
        <v>362356.15600000008</v>
      </c>
    </row>
    <row r="58" spans="1:3" s="10" customFormat="1" ht="30">
      <c r="A58" s="30" t="s">
        <v>106</v>
      </c>
      <c r="B58" s="13" t="s">
        <v>107</v>
      </c>
      <c r="C58" s="56">
        <v>73151.399999999994</v>
      </c>
    </row>
    <row r="59" spans="1:3" s="10" customFormat="1" ht="45">
      <c r="A59" s="30" t="s">
        <v>164</v>
      </c>
      <c r="B59" s="13" t="s">
        <v>165</v>
      </c>
      <c r="C59" s="56">
        <v>6118.2</v>
      </c>
    </row>
    <row r="60" spans="1:3" s="10" customFormat="1" ht="60">
      <c r="A60" s="30" t="s">
        <v>166</v>
      </c>
      <c r="B60" s="13" t="s">
        <v>167</v>
      </c>
      <c r="C60" s="56">
        <v>105.2</v>
      </c>
    </row>
    <row r="61" spans="1:3" s="10" customFormat="1" ht="30">
      <c r="A61" s="30" t="s">
        <v>102</v>
      </c>
      <c r="B61" s="13" t="s">
        <v>103</v>
      </c>
      <c r="C61" s="56">
        <v>1208.856</v>
      </c>
    </row>
    <row r="62" spans="1:3" s="10" customFormat="1" ht="30">
      <c r="A62" s="30" t="s">
        <v>93</v>
      </c>
      <c r="B62" s="13" t="s">
        <v>94</v>
      </c>
      <c r="C62" s="56">
        <v>37.299999999999997</v>
      </c>
    </row>
    <row r="63" spans="1:3" s="10" customFormat="1" ht="30" hidden="1">
      <c r="A63" s="30" t="s">
        <v>95</v>
      </c>
      <c r="B63" s="13" t="s">
        <v>96</v>
      </c>
      <c r="C63" s="56">
        <v>0</v>
      </c>
    </row>
    <row r="64" spans="1:3" s="10" customFormat="1" ht="15">
      <c r="A64" s="30" t="s">
        <v>51</v>
      </c>
      <c r="B64" s="13" t="s">
        <v>77</v>
      </c>
      <c r="C64" s="56">
        <v>281735.2</v>
      </c>
    </row>
    <row r="65" spans="1:3" s="10" customFormat="1" ht="14.25">
      <c r="A65" s="36" t="s">
        <v>52</v>
      </c>
      <c r="B65" s="46" t="s">
        <v>73</v>
      </c>
      <c r="C65" s="61">
        <f>C66+C67+C70+C68+C69</f>
        <v>692733.6</v>
      </c>
    </row>
    <row r="66" spans="1:3" s="10" customFormat="1" ht="37.5" customHeight="1">
      <c r="A66" s="38" t="s">
        <v>53</v>
      </c>
      <c r="B66" s="13" t="s">
        <v>78</v>
      </c>
      <c r="C66" s="62">
        <v>11144.6</v>
      </c>
    </row>
    <row r="67" spans="1:3" s="31" customFormat="1" ht="30" customHeight="1">
      <c r="A67" s="38" t="s">
        <v>85</v>
      </c>
      <c r="B67" s="13" t="s">
        <v>79</v>
      </c>
      <c r="C67" s="56">
        <v>36054.300000000003</v>
      </c>
    </row>
    <row r="68" spans="1:3" s="31" customFormat="1" ht="63.75" customHeight="1">
      <c r="A68" s="34" t="s">
        <v>54</v>
      </c>
      <c r="B68" s="13" t="s">
        <v>80</v>
      </c>
      <c r="C68" s="56">
        <v>9.1999999999999993</v>
      </c>
    </row>
    <row r="69" spans="1:3" s="31" customFormat="1" ht="32.25" customHeight="1">
      <c r="A69" s="34" t="s">
        <v>168</v>
      </c>
      <c r="B69" s="13" t="s">
        <v>169</v>
      </c>
      <c r="C69" s="56">
        <v>460.4</v>
      </c>
    </row>
    <row r="70" spans="1:3" s="31" customFormat="1" ht="15">
      <c r="A70" s="30" t="s">
        <v>55</v>
      </c>
      <c r="B70" s="13" t="s">
        <v>81</v>
      </c>
      <c r="C70" s="63">
        <v>645065.1</v>
      </c>
    </row>
    <row r="71" spans="1:3" s="10" customFormat="1" ht="16.5" customHeight="1">
      <c r="A71" s="23" t="s">
        <v>56</v>
      </c>
      <c r="B71" s="46" t="s">
        <v>82</v>
      </c>
      <c r="C71" s="55">
        <f>C72+C73+C74</f>
        <v>2150.8226399999999</v>
      </c>
    </row>
    <row r="72" spans="1:3" ht="47.25" customHeight="1">
      <c r="A72" s="34" t="s">
        <v>86</v>
      </c>
      <c r="B72" s="24" t="s">
        <v>83</v>
      </c>
      <c r="C72" s="56">
        <v>2150.8226399999999</v>
      </c>
    </row>
    <row r="73" spans="1:3" ht="33" hidden="1" customHeight="1">
      <c r="A73" s="34" t="s">
        <v>109</v>
      </c>
      <c r="B73" s="24" t="s">
        <v>108</v>
      </c>
      <c r="C73" s="56">
        <v>0</v>
      </c>
    </row>
    <row r="74" spans="1:3" ht="20.25" hidden="1" customHeight="1">
      <c r="A74" s="34" t="s">
        <v>113</v>
      </c>
      <c r="B74" s="24" t="s">
        <v>112</v>
      </c>
      <c r="C74" s="56">
        <v>0</v>
      </c>
    </row>
    <row r="75" spans="1:3" s="39" customFormat="1" ht="14.25">
      <c r="A75" s="23" t="s">
        <v>57</v>
      </c>
      <c r="B75" s="6" t="s">
        <v>58</v>
      </c>
      <c r="C75" s="64">
        <f>C76</f>
        <v>183</v>
      </c>
    </row>
    <row r="76" spans="1:3" s="41" customFormat="1" ht="32.25" customHeight="1">
      <c r="A76" s="40" t="s">
        <v>59</v>
      </c>
      <c r="B76" s="13" t="s">
        <v>90</v>
      </c>
      <c r="C76" s="65">
        <v>183</v>
      </c>
    </row>
    <row r="77" spans="1:3" s="41" customFormat="1" ht="20.25" customHeight="1">
      <c r="A77" s="51" t="s">
        <v>87</v>
      </c>
      <c r="B77" s="49" t="s">
        <v>88</v>
      </c>
      <c r="C77" s="66">
        <f>C79+C78</f>
        <v>-1034.15977</v>
      </c>
    </row>
    <row r="78" spans="1:3" s="41" customFormat="1" ht="45" customHeight="1">
      <c r="A78" s="40" t="s">
        <v>110</v>
      </c>
      <c r="B78" s="13" t="s">
        <v>111</v>
      </c>
      <c r="C78" s="65">
        <v>-30</v>
      </c>
    </row>
    <row r="79" spans="1:3" ht="30" customHeight="1">
      <c r="A79" s="30" t="s">
        <v>60</v>
      </c>
      <c r="B79" s="13" t="s">
        <v>89</v>
      </c>
      <c r="C79" s="65">
        <f>-1000-0.00081-4.15896</f>
        <v>-1004.15977</v>
      </c>
    </row>
    <row r="80" spans="1:3" ht="14.25">
      <c r="A80" s="235" t="s">
        <v>61</v>
      </c>
      <c r="B80" s="235"/>
      <c r="C80" s="55">
        <f>C52+C21</f>
        <v>1338640.9580899999</v>
      </c>
    </row>
    <row r="81" spans="1:3" ht="15">
      <c r="A81" s="42"/>
      <c r="B81" s="43"/>
      <c r="C81" s="225"/>
    </row>
    <row r="82" spans="1:3" ht="15">
      <c r="A82" s="44" t="s">
        <v>2</v>
      </c>
      <c r="B82" s="236" t="s">
        <v>0</v>
      </c>
      <c r="C82" s="236"/>
    </row>
  </sheetData>
  <mergeCells count="3">
    <mergeCell ref="A17:C18"/>
    <mergeCell ref="A80:B80"/>
    <mergeCell ref="B82:C82"/>
  </mergeCells>
  <hyperlinks>
    <hyperlink ref="A25" r:id="rId1" display="http://www.consultant.ru/cons/cgi/online.cgi?req=doc&amp;base=LAW&amp;n=198941&amp;rnd=235642.187433877&amp;dst=100606&amp;fld=134"/>
    <hyperlink ref="A27" r:id="rId2" display="http://www.consultant.ru/cons/cgi/online.cgi?req=doc&amp;base=LAW&amp;n=208015&amp;rnd=235642.514532630&amp;dst=103572&amp;fld=134"/>
  </hyperlinks>
  <pageMargins left="0.78740157480314965" right="0.39370078740157483" top="0.70866141732283472" bottom="0.39370078740157483" header="0.51181102362204722" footer="0"/>
  <pageSetup paperSize="9" scale="70" orientation="portrait" r:id="rId3"/>
  <headerFooter differentFirst="1" alignWithMargins="0">
    <oddHeader>&amp;C&amp;P</oddHead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5"/>
  <sheetViews>
    <sheetView workbookViewId="0">
      <selection activeCell="E6" sqref="E6"/>
    </sheetView>
  </sheetViews>
  <sheetFormatPr defaultRowHeight="15.75"/>
  <cols>
    <col min="1" max="1" width="58.7109375" style="164" customWidth="1"/>
    <col min="2" max="2" width="28.42578125" style="164" customWidth="1"/>
    <col min="3" max="3" width="19.28515625" style="164" customWidth="1"/>
    <col min="4" max="4" width="20.7109375" style="164" customWidth="1"/>
    <col min="5" max="5" width="21" style="164" customWidth="1"/>
    <col min="6" max="6" width="24.7109375" style="164" customWidth="1"/>
    <col min="7" max="256" width="9.140625" style="165"/>
    <col min="257" max="257" width="58.7109375" style="165" customWidth="1"/>
    <col min="258" max="258" width="28.42578125" style="165" customWidth="1"/>
    <col min="259" max="259" width="19.28515625" style="165" customWidth="1"/>
    <col min="260" max="260" width="20.7109375" style="165" customWidth="1"/>
    <col min="261" max="261" width="21" style="165" customWidth="1"/>
    <col min="262" max="262" width="24.7109375" style="165" customWidth="1"/>
    <col min="263" max="512" width="9.140625" style="165"/>
    <col min="513" max="513" width="58.7109375" style="165" customWidth="1"/>
    <col min="514" max="514" width="28.42578125" style="165" customWidth="1"/>
    <col min="515" max="515" width="19.28515625" style="165" customWidth="1"/>
    <col min="516" max="516" width="20.7109375" style="165" customWidth="1"/>
    <col min="517" max="517" width="21" style="165" customWidth="1"/>
    <col min="518" max="518" width="24.7109375" style="165" customWidth="1"/>
    <col min="519" max="768" width="9.140625" style="165"/>
    <col min="769" max="769" width="58.7109375" style="165" customWidth="1"/>
    <col min="770" max="770" width="28.42578125" style="165" customWidth="1"/>
    <col min="771" max="771" width="19.28515625" style="165" customWidth="1"/>
    <col min="772" max="772" width="20.7109375" style="165" customWidth="1"/>
    <col min="773" max="773" width="21" style="165" customWidth="1"/>
    <col min="774" max="774" width="24.7109375" style="165" customWidth="1"/>
    <col min="775" max="1024" width="9.140625" style="165"/>
    <col min="1025" max="1025" width="58.7109375" style="165" customWidth="1"/>
    <col min="1026" max="1026" width="28.42578125" style="165" customWidth="1"/>
    <col min="1027" max="1027" width="19.28515625" style="165" customWidth="1"/>
    <col min="1028" max="1028" width="20.7109375" style="165" customWidth="1"/>
    <col min="1029" max="1029" width="21" style="165" customWidth="1"/>
    <col min="1030" max="1030" width="24.7109375" style="165" customWidth="1"/>
    <col min="1031" max="1280" width="9.140625" style="165"/>
    <col min="1281" max="1281" width="58.7109375" style="165" customWidth="1"/>
    <col min="1282" max="1282" width="28.42578125" style="165" customWidth="1"/>
    <col min="1283" max="1283" width="19.28515625" style="165" customWidth="1"/>
    <col min="1284" max="1284" width="20.7109375" style="165" customWidth="1"/>
    <col min="1285" max="1285" width="21" style="165" customWidth="1"/>
    <col min="1286" max="1286" width="24.7109375" style="165" customWidth="1"/>
    <col min="1287" max="1536" width="9.140625" style="165"/>
    <col min="1537" max="1537" width="58.7109375" style="165" customWidth="1"/>
    <col min="1538" max="1538" width="28.42578125" style="165" customWidth="1"/>
    <col min="1539" max="1539" width="19.28515625" style="165" customWidth="1"/>
    <col min="1540" max="1540" width="20.7109375" style="165" customWidth="1"/>
    <col min="1541" max="1541" width="21" style="165" customWidth="1"/>
    <col min="1542" max="1542" width="24.7109375" style="165" customWidth="1"/>
    <col min="1543" max="1792" width="9.140625" style="165"/>
    <col min="1793" max="1793" width="58.7109375" style="165" customWidth="1"/>
    <col min="1794" max="1794" width="28.42578125" style="165" customWidth="1"/>
    <col min="1795" max="1795" width="19.28515625" style="165" customWidth="1"/>
    <col min="1796" max="1796" width="20.7109375" style="165" customWidth="1"/>
    <col min="1797" max="1797" width="21" style="165" customWidth="1"/>
    <col min="1798" max="1798" width="24.7109375" style="165" customWidth="1"/>
    <col min="1799" max="2048" width="9.140625" style="165"/>
    <col min="2049" max="2049" width="58.7109375" style="165" customWidth="1"/>
    <col min="2050" max="2050" width="28.42578125" style="165" customWidth="1"/>
    <col min="2051" max="2051" width="19.28515625" style="165" customWidth="1"/>
    <col min="2052" max="2052" width="20.7109375" style="165" customWidth="1"/>
    <col min="2053" max="2053" width="21" style="165" customWidth="1"/>
    <col min="2054" max="2054" width="24.7109375" style="165" customWidth="1"/>
    <col min="2055" max="2304" width="9.140625" style="165"/>
    <col min="2305" max="2305" width="58.7109375" style="165" customWidth="1"/>
    <col min="2306" max="2306" width="28.42578125" style="165" customWidth="1"/>
    <col min="2307" max="2307" width="19.28515625" style="165" customWidth="1"/>
    <col min="2308" max="2308" width="20.7109375" style="165" customWidth="1"/>
    <col min="2309" max="2309" width="21" style="165" customWidth="1"/>
    <col min="2310" max="2310" width="24.7109375" style="165" customWidth="1"/>
    <col min="2311" max="2560" width="9.140625" style="165"/>
    <col min="2561" max="2561" width="58.7109375" style="165" customWidth="1"/>
    <col min="2562" max="2562" width="28.42578125" style="165" customWidth="1"/>
    <col min="2563" max="2563" width="19.28515625" style="165" customWidth="1"/>
    <col min="2564" max="2564" width="20.7109375" style="165" customWidth="1"/>
    <col min="2565" max="2565" width="21" style="165" customWidth="1"/>
    <col min="2566" max="2566" width="24.7109375" style="165" customWidth="1"/>
    <col min="2567" max="2816" width="9.140625" style="165"/>
    <col min="2817" max="2817" width="58.7109375" style="165" customWidth="1"/>
    <col min="2818" max="2818" width="28.42578125" style="165" customWidth="1"/>
    <col min="2819" max="2819" width="19.28515625" style="165" customWidth="1"/>
    <col min="2820" max="2820" width="20.7109375" style="165" customWidth="1"/>
    <col min="2821" max="2821" width="21" style="165" customWidth="1"/>
    <col min="2822" max="2822" width="24.7109375" style="165" customWidth="1"/>
    <col min="2823" max="3072" width="9.140625" style="165"/>
    <col min="3073" max="3073" width="58.7109375" style="165" customWidth="1"/>
    <col min="3074" max="3074" width="28.42578125" style="165" customWidth="1"/>
    <col min="3075" max="3075" width="19.28515625" style="165" customWidth="1"/>
    <col min="3076" max="3076" width="20.7109375" style="165" customWidth="1"/>
    <col min="3077" max="3077" width="21" style="165" customWidth="1"/>
    <col min="3078" max="3078" width="24.7109375" style="165" customWidth="1"/>
    <col min="3079" max="3328" width="9.140625" style="165"/>
    <col min="3329" max="3329" width="58.7109375" style="165" customWidth="1"/>
    <col min="3330" max="3330" width="28.42578125" style="165" customWidth="1"/>
    <col min="3331" max="3331" width="19.28515625" style="165" customWidth="1"/>
    <col min="3332" max="3332" width="20.7109375" style="165" customWidth="1"/>
    <col min="3333" max="3333" width="21" style="165" customWidth="1"/>
    <col min="3334" max="3334" width="24.7109375" style="165" customWidth="1"/>
    <col min="3335" max="3584" width="9.140625" style="165"/>
    <col min="3585" max="3585" width="58.7109375" style="165" customWidth="1"/>
    <col min="3586" max="3586" width="28.42578125" style="165" customWidth="1"/>
    <col min="3587" max="3587" width="19.28515625" style="165" customWidth="1"/>
    <col min="3588" max="3588" width="20.7109375" style="165" customWidth="1"/>
    <col min="3589" max="3589" width="21" style="165" customWidth="1"/>
    <col min="3590" max="3590" width="24.7109375" style="165" customWidth="1"/>
    <col min="3591" max="3840" width="9.140625" style="165"/>
    <col min="3841" max="3841" width="58.7109375" style="165" customWidth="1"/>
    <col min="3842" max="3842" width="28.42578125" style="165" customWidth="1"/>
    <col min="3843" max="3843" width="19.28515625" style="165" customWidth="1"/>
    <col min="3844" max="3844" width="20.7109375" style="165" customWidth="1"/>
    <col min="3845" max="3845" width="21" style="165" customWidth="1"/>
    <col min="3846" max="3846" width="24.7109375" style="165" customWidth="1"/>
    <col min="3847" max="4096" width="9.140625" style="165"/>
    <col min="4097" max="4097" width="58.7109375" style="165" customWidth="1"/>
    <col min="4098" max="4098" width="28.42578125" style="165" customWidth="1"/>
    <col min="4099" max="4099" width="19.28515625" style="165" customWidth="1"/>
    <col min="4100" max="4100" width="20.7109375" style="165" customWidth="1"/>
    <col min="4101" max="4101" width="21" style="165" customWidth="1"/>
    <col min="4102" max="4102" width="24.7109375" style="165" customWidth="1"/>
    <col min="4103" max="4352" width="9.140625" style="165"/>
    <col min="4353" max="4353" width="58.7109375" style="165" customWidth="1"/>
    <col min="4354" max="4354" width="28.42578125" style="165" customWidth="1"/>
    <col min="4355" max="4355" width="19.28515625" style="165" customWidth="1"/>
    <col min="4356" max="4356" width="20.7109375" style="165" customWidth="1"/>
    <col min="4357" max="4357" width="21" style="165" customWidth="1"/>
    <col min="4358" max="4358" width="24.7109375" style="165" customWidth="1"/>
    <col min="4359" max="4608" width="9.140625" style="165"/>
    <col min="4609" max="4609" width="58.7109375" style="165" customWidth="1"/>
    <col min="4610" max="4610" width="28.42578125" style="165" customWidth="1"/>
    <col min="4611" max="4611" width="19.28515625" style="165" customWidth="1"/>
    <col min="4612" max="4612" width="20.7109375" style="165" customWidth="1"/>
    <col min="4613" max="4613" width="21" style="165" customWidth="1"/>
    <col min="4614" max="4614" width="24.7109375" style="165" customWidth="1"/>
    <col min="4615" max="4864" width="9.140625" style="165"/>
    <col min="4865" max="4865" width="58.7109375" style="165" customWidth="1"/>
    <col min="4866" max="4866" width="28.42578125" style="165" customWidth="1"/>
    <col min="4867" max="4867" width="19.28515625" style="165" customWidth="1"/>
    <col min="4868" max="4868" width="20.7109375" style="165" customWidth="1"/>
    <col min="4869" max="4869" width="21" style="165" customWidth="1"/>
    <col min="4870" max="4870" width="24.7109375" style="165" customWidth="1"/>
    <col min="4871" max="5120" width="9.140625" style="165"/>
    <col min="5121" max="5121" width="58.7109375" style="165" customWidth="1"/>
    <col min="5122" max="5122" width="28.42578125" style="165" customWidth="1"/>
    <col min="5123" max="5123" width="19.28515625" style="165" customWidth="1"/>
    <col min="5124" max="5124" width="20.7109375" style="165" customWidth="1"/>
    <col min="5125" max="5125" width="21" style="165" customWidth="1"/>
    <col min="5126" max="5126" width="24.7109375" style="165" customWidth="1"/>
    <col min="5127" max="5376" width="9.140625" style="165"/>
    <col min="5377" max="5377" width="58.7109375" style="165" customWidth="1"/>
    <col min="5378" max="5378" width="28.42578125" style="165" customWidth="1"/>
    <col min="5379" max="5379" width="19.28515625" style="165" customWidth="1"/>
    <col min="5380" max="5380" width="20.7109375" style="165" customWidth="1"/>
    <col min="5381" max="5381" width="21" style="165" customWidth="1"/>
    <col min="5382" max="5382" width="24.7109375" style="165" customWidth="1"/>
    <col min="5383" max="5632" width="9.140625" style="165"/>
    <col min="5633" max="5633" width="58.7109375" style="165" customWidth="1"/>
    <col min="5634" max="5634" width="28.42578125" style="165" customWidth="1"/>
    <col min="5635" max="5635" width="19.28515625" style="165" customWidth="1"/>
    <col min="5636" max="5636" width="20.7109375" style="165" customWidth="1"/>
    <col min="5637" max="5637" width="21" style="165" customWidth="1"/>
    <col min="5638" max="5638" width="24.7109375" style="165" customWidth="1"/>
    <col min="5639" max="5888" width="9.140625" style="165"/>
    <col min="5889" max="5889" width="58.7109375" style="165" customWidth="1"/>
    <col min="5890" max="5890" width="28.42578125" style="165" customWidth="1"/>
    <col min="5891" max="5891" width="19.28515625" style="165" customWidth="1"/>
    <col min="5892" max="5892" width="20.7109375" style="165" customWidth="1"/>
    <col min="5893" max="5893" width="21" style="165" customWidth="1"/>
    <col min="5894" max="5894" width="24.7109375" style="165" customWidth="1"/>
    <col min="5895" max="6144" width="9.140625" style="165"/>
    <col min="6145" max="6145" width="58.7109375" style="165" customWidth="1"/>
    <col min="6146" max="6146" width="28.42578125" style="165" customWidth="1"/>
    <col min="6147" max="6147" width="19.28515625" style="165" customWidth="1"/>
    <col min="6148" max="6148" width="20.7109375" style="165" customWidth="1"/>
    <col min="6149" max="6149" width="21" style="165" customWidth="1"/>
    <col min="6150" max="6150" width="24.7109375" style="165" customWidth="1"/>
    <col min="6151" max="6400" width="9.140625" style="165"/>
    <col min="6401" max="6401" width="58.7109375" style="165" customWidth="1"/>
    <col min="6402" max="6402" width="28.42578125" style="165" customWidth="1"/>
    <col min="6403" max="6403" width="19.28515625" style="165" customWidth="1"/>
    <col min="6404" max="6404" width="20.7109375" style="165" customWidth="1"/>
    <col min="6405" max="6405" width="21" style="165" customWidth="1"/>
    <col min="6406" max="6406" width="24.7109375" style="165" customWidth="1"/>
    <col min="6407" max="6656" width="9.140625" style="165"/>
    <col min="6657" max="6657" width="58.7109375" style="165" customWidth="1"/>
    <col min="6658" max="6658" width="28.42578125" style="165" customWidth="1"/>
    <col min="6659" max="6659" width="19.28515625" style="165" customWidth="1"/>
    <col min="6660" max="6660" width="20.7109375" style="165" customWidth="1"/>
    <col min="6661" max="6661" width="21" style="165" customWidth="1"/>
    <col min="6662" max="6662" width="24.7109375" style="165" customWidth="1"/>
    <col min="6663" max="6912" width="9.140625" style="165"/>
    <col min="6913" max="6913" width="58.7109375" style="165" customWidth="1"/>
    <col min="6914" max="6914" width="28.42578125" style="165" customWidth="1"/>
    <col min="6915" max="6915" width="19.28515625" style="165" customWidth="1"/>
    <col min="6916" max="6916" width="20.7109375" style="165" customWidth="1"/>
    <col min="6917" max="6917" width="21" style="165" customWidth="1"/>
    <col min="6918" max="6918" width="24.7109375" style="165" customWidth="1"/>
    <col min="6919" max="7168" width="9.140625" style="165"/>
    <col min="7169" max="7169" width="58.7109375" style="165" customWidth="1"/>
    <col min="7170" max="7170" width="28.42578125" style="165" customWidth="1"/>
    <col min="7171" max="7171" width="19.28515625" style="165" customWidth="1"/>
    <col min="7172" max="7172" width="20.7109375" style="165" customWidth="1"/>
    <col min="7173" max="7173" width="21" style="165" customWidth="1"/>
    <col min="7174" max="7174" width="24.7109375" style="165" customWidth="1"/>
    <col min="7175" max="7424" width="9.140625" style="165"/>
    <col min="7425" max="7425" width="58.7109375" style="165" customWidth="1"/>
    <col min="7426" max="7426" width="28.42578125" style="165" customWidth="1"/>
    <col min="7427" max="7427" width="19.28515625" style="165" customWidth="1"/>
    <col min="7428" max="7428" width="20.7109375" style="165" customWidth="1"/>
    <col min="7429" max="7429" width="21" style="165" customWidth="1"/>
    <col min="7430" max="7430" width="24.7109375" style="165" customWidth="1"/>
    <col min="7431" max="7680" width="9.140625" style="165"/>
    <col min="7681" max="7681" width="58.7109375" style="165" customWidth="1"/>
    <col min="7682" max="7682" width="28.42578125" style="165" customWidth="1"/>
    <col min="7683" max="7683" width="19.28515625" style="165" customWidth="1"/>
    <col min="7684" max="7684" width="20.7109375" style="165" customWidth="1"/>
    <col min="7685" max="7685" width="21" style="165" customWidth="1"/>
    <col min="7686" max="7686" width="24.7109375" style="165" customWidth="1"/>
    <col min="7687" max="7936" width="9.140625" style="165"/>
    <col min="7937" max="7937" width="58.7109375" style="165" customWidth="1"/>
    <col min="7938" max="7938" width="28.42578125" style="165" customWidth="1"/>
    <col min="7939" max="7939" width="19.28515625" style="165" customWidth="1"/>
    <col min="7940" max="7940" width="20.7109375" style="165" customWidth="1"/>
    <col min="7941" max="7941" width="21" style="165" customWidth="1"/>
    <col min="7942" max="7942" width="24.7109375" style="165" customWidth="1"/>
    <col min="7943" max="8192" width="9.140625" style="165"/>
    <col min="8193" max="8193" width="58.7109375" style="165" customWidth="1"/>
    <col min="8194" max="8194" width="28.42578125" style="165" customWidth="1"/>
    <col min="8195" max="8195" width="19.28515625" style="165" customWidth="1"/>
    <col min="8196" max="8196" width="20.7109375" style="165" customWidth="1"/>
    <col min="8197" max="8197" width="21" style="165" customWidth="1"/>
    <col min="8198" max="8198" width="24.7109375" style="165" customWidth="1"/>
    <col min="8199" max="8448" width="9.140625" style="165"/>
    <col min="8449" max="8449" width="58.7109375" style="165" customWidth="1"/>
    <col min="8450" max="8450" width="28.42578125" style="165" customWidth="1"/>
    <col min="8451" max="8451" width="19.28515625" style="165" customWidth="1"/>
    <col min="8452" max="8452" width="20.7109375" style="165" customWidth="1"/>
    <col min="8453" max="8453" width="21" style="165" customWidth="1"/>
    <col min="8454" max="8454" width="24.7109375" style="165" customWidth="1"/>
    <col min="8455" max="8704" width="9.140625" style="165"/>
    <col min="8705" max="8705" width="58.7109375" style="165" customWidth="1"/>
    <col min="8706" max="8706" width="28.42578125" style="165" customWidth="1"/>
    <col min="8707" max="8707" width="19.28515625" style="165" customWidth="1"/>
    <col min="8708" max="8708" width="20.7109375" style="165" customWidth="1"/>
    <col min="8709" max="8709" width="21" style="165" customWidth="1"/>
    <col min="8710" max="8710" width="24.7109375" style="165" customWidth="1"/>
    <col min="8711" max="8960" width="9.140625" style="165"/>
    <col min="8961" max="8961" width="58.7109375" style="165" customWidth="1"/>
    <col min="8962" max="8962" width="28.42578125" style="165" customWidth="1"/>
    <col min="8963" max="8963" width="19.28515625" style="165" customWidth="1"/>
    <col min="8964" max="8964" width="20.7109375" style="165" customWidth="1"/>
    <col min="8965" max="8965" width="21" style="165" customWidth="1"/>
    <col min="8966" max="8966" width="24.7109375" style="165" customWidth="1"/>
    <col min="8967" max="9216" width="9.140625" style="165"/>
    <col min="9217" max="9217" width="58.7109375" style="165" customWidth="1"/>
    <col min="9218" max="9218" width="28.42578125" style="165" customWidth="1"/>
    <col min="9219" max="9219" width="19.28515625" style="165" customWidth="1"/>
    <col min="9220" max="9220" width="20.7109375" style="165" customWidth="1"/>
    <col min="9221" max="9221" width="21" style="165" customWidth="1"/>
    <col min="9222" max="9222" width="24.7109375" style="165" customWidth="1"/>
    <col min="9223" max="9472" width="9.140625" style="165"/>
    <col min="9473" max="9473" width="58.7109375" style="165" customWidth="1"/>
    <col min="9474" max="9474" width="28.42578125" style="165" customWidth="1"/>
    <col min="9475" max="9475" width="19.28515625" style="165" customWidth="1"/>
    <col min="9476" max="9476" width="20.7109375" style="165" customWidth="1"/>
    <col min="9477" max="9477" width="21" style="165" customWidth="1"/>
    <col min="9478" max="9478" width="24.7109375" style="165" customWidth="1"/>
    <col min="9479" max="9728" width="9.140625" style="165"/>
    <col min="9729" max="9729" width="58.7109375" style="165" customWidth="1"/>
    <col min="9730" max="9730" width="28.42578125" style="165" customWidth="1"/>
    <col min="9731" max="9731" width="19.28515625" style="165" customWidth="1"/>
    <col min="9732" max="9732" width="20.7109375" style="165" customWidth="1"/>
    <col min="9733" max="9733" width="21" style="165" customWidth="1"/>
    <col min="9734" max="9734" width="24.7109375" style="165" customWidth="1"/>
    <col min="9735" max="9984" width="9.140625" style="165"/>
    <col min="9985" max="9985" width="58.7109375" style="165" customWidth="1"/>
    <col min="9986" max="9986" width="28.42578125" style="165" customWidth="1"/>
    <col min="9987" max="9987" width="19.28515625" style="165" customWidth="1"/>
    <col min="9988" max="9988" width="20.7109375" style="165" customWidth="1"/>
    <col min="9989" max="9989" width="21" style="165" customWidth="1"/>
    <col min="9990" max="9990" width="24.7109375" style="165" customWidth="1"/>
    <col min="9991" max="10240" width="9.140625" style="165"/>
    <col min="10241" max="10241" width="58.7109375" style="165" customWidth="1"/>
    <col min="10242" max="10242" width="28.42578125" style="165" customWidth="1"/>
    <col min="10243" max="10243" width="19.28515625" style="165" customWidth="1"/>
    <col min="10244" max="10244" width="20.7109375" style="165" customWidth="1"/>
    <col min="10245" max="10245" width="21" style="165" customWidth="1"/>
    <col min="10246" max="10246" width="24.7109375" style="165" customWidth="1"/>
    <col min="10247" max="10496" width="9.140625" style="165"/>
    <col min="10497" max="10497" width="58.7109375" style="165" customWidth="1"/>
    <col min="10498" max="10498" width="28.42578125" style="165" customWidth="1"/>
    <col min="10499" max="10499" width="19.28515625" style="165" customWidth="1"/>
    <col min="10500" max="10500" width="20.7109375" style="165" customWidth="1"/>
    <col min="10501" max="10501" width="21" style="165" customWidth="1"/>
    <col min="10502" max="10502" width="24.7109375" style="165" customWidth="1"/>
    <col min="10503" max="10752" width="9.140625" style="165"/>
    <col min="10753" max="10753" width="58.7109375" style="165" customWidth="1"/>
    <col min="10754" max="10754" width="28.42578125" style="165" customWidth="1"/>
    <col min="10755" max="10755" width="19.28515625" style="165" customWidth="1"/>
    <col min="10756" max="10756" width="20.7109375" style="165" customWidth="1"/>
    <col min="10757" max="10757" width="21" style="165" customWidth="1"/>
    <col min="10758" max="10758" width="24.7109375" style="165" customWidth="1"/>
    <col min="10759" max="11008" width="9.140625" style="165"/>
    <col min="11009" max="11009" width="58.7109375" style="165" customWidth="1"/>
    <col min="11010" max="11010" width="28.42578125" style="165" customWidth="1"/>
    <col min="11011" max="11011" width="19.28515625" style="165" customWidth="1"/>
    <col min="11012" max="11012" width="20.7109375" style="165" customWidth="1"/>
    <col min="11013" max="11013" width="21" style="165" customWidth="1"/>
    <col min="11014" max="11014" width="24.7109375" style="165" customWidth="1"/>
    <col min="11015" max="11264" width="9.140625" style="165"/>
    <col min="11265" max="11265" width="58.7109375" style="165" customWidth="1"/>
    <col min="11266" max="11266" width="28.42578125" style="165" customWidth="1"/>
    <col min="11267" max="11267" width="19.28515625" style="165" customWidth="1"/>
    <col min="11268" max="11268" width="20.7109375" style="165" customWidth="1"/>
    <col min="11269" max="11269" width="21" style="165" customWidth="1"/>
    <col min="11270" max="11270" width="24.7109375" style="165" customWidth="1"/>
    <col min="11271" max="11520" width="9.140625" style="165"/>
    <col min="11521" max="11521" width="58.7109375" style="165" customWidth="1"/>
    <col min="11522" max="11522" width="28.42578125" style="165" customWidth="1"/>
    <col min="11523" max="11523" width="19.28515625" style="165" customWidth="1"/>
    <col min="11524" max="11524" width="20.7109375" style="165" customWidth="1"/>
    <col min="11525" max="11525" width="21" style="165" customWidth="1"/>
    <col min="11526" max="11526" width="24.7109375" style="165" customWidth="1"/>
    <col min="11527" max="11776" width="9.140625" style="165"/>
    <col min="11777" max="11777" width="58.7109375" style="165" customWidth="1"/>
    <col min="11778" max="11778" width="28.42578125" style="165" customWidth="1"/>
    <col min="11779" max="11779" width="19.28515625" style="165" customWidth="1"/>
    <col min="11780" max="11780" width="20.7109375" style="165" customWidth="1"/>
    <col min="11781" max="11781" width="21" style="165" customWidth="1"/>
    <col min="11782" max="11782" width="24.7109375" style="165" customWidth="1"/>
    <col min="11783" max="12032" width="9.140625" style="165"/>
    <col min="12033" max="12033" width="58.7109375" style="165" customWidth="1"/>
    <col min="12034" max="12034" width="28.42578125" style="165" customWidth="1"/>
    <col min="12035" max="12035" width="19.28515625" style="165" customWidth="1"/>
    <col min="12036" max="12036" width="20.7109375" style="165" customWidth="1"/>
    <col min="12037" max="12037" width="21" style="165" customWidth="1"/>
    <col min="12038" max="12038" width="24.7109375" style="165" customWidth="1"/>
    <col min="12039" max="12288" width="9.140625" style="165"/>
    <col min="12289" max="12289" width="58.7109375" style="165" customWidth="1"/>
    <col min="12290" max="12290" width="28.42578125" style="165" customWidth="1"/>
    <col min="12291" max="12291" width="19.28515625" style="165" customWidth="1"/>
    <col min="12292" max="12292" width="20.7109375" style="165" customWidth="1"/>
    <col min="12293" max="12293" width="21" style="165" customWidth="1"/>
    <col min="12294" max="12294" width="24.7109375" style="165" customWidth="1"/>
    <col min="12295" max="12544" width="9.140625" style="165"/>
    <col min="12545" max="12545" width="58.7109375" style="165" customWidth="1"/>
    <col min="12546" max="12546" width="28.42578125" style="165" customWidth="1"/>
    <col min="12547" max="12547" width="19.28515625" style="165" customWidth="1"/>
    <col min="12548" max="12548" width="20.7109375" style="165" customWidth="1"/>
    <col min="12549" max="12549" width="21" style="165" customWidth="1"/>
    <col min="12550" max="12550" width="24.7109375" style="165" customWidth="1"/>
    <col min="12551" max="12800" width="9.140625" style="165"/>
    <col min="12801" max="12801" width="58.7109375" style="165" customWidth="1"/>
    <col min="12802" max="12802" width="28.42578125" style="165" customWidth="1"/>
    <col min="12803" max="12803" width="19.28515625" style="165" customWidth="1"/>
    <col min="12804" max="12804" width="20.7109375" style="165" customWidth="1"/>
    <col min="12805" max="12805" width="21" style="165" customWidth="1"/>
    <col min="12806" max="12806" width="24.7109375" style="165" customWidth="1"/>
    <col min="12807" max="13056" width="9.140625" style="165"/>
    <col min="13057" max="13057" width="58.7109375" style="165" customWidth="1"/>
    <col min="13058" max="13058" width="28.42578125" style="165" customWidth="1"/>
    <col min="13059" max="13059" width="19.28515625" style="165" customWidth="1"/>
    <col min="13060" max="13060" width="20.7109375" style="165" customWidth="1"/>
    <col min="13061" max="13061" width="21" style="165" customWidth="1"/>
    <col min="13062" max="13062" width="24.7109375" style="165" customWidth="1"/>
    <col min="13063" max="13312" width="9.140625" style="165"/>
    <col min="13313" max="13313" width="58.7109375" style="165" customWidth="1"/>
    <col min="13314" max="13314" width="28.42578125" style="165" customWidth="1"/>
    <col min="13315" max="13315" width="19.28515625" style="165" customWidth="1"/>
    <col min="13316" max="13316" width="20.7109375" style="165" customWidth="1"/>
    <col min="13317" max="13317" width="21" style="165" customWidth="1"/>
    <col min="13318" max="13318" width="24.7109375" style="165" customWidth="1"/>
    <col min="13319" max="13568" width="9.140625" style="165"/>
    <col min="13569" max="13569" width="58.7109375" style="165" customWidth="1"/>
    <col min="13570" max="13570" width="28.42578125" style="165" customWidth="1"/>
    <col min="13571" max="13571" width="19.28515625" style="165" customWidth="1"/>
    <col min="13572" max="13572" width="20.7109375" style="165" customWidth="1"/>
    <col min="13573" max="13573" width="21" style="165" customWidth="1"/>
    <col min="13574" max="13574" width="24.7109375" style="165" customWidth="1"/>
    <col min="13575" max="13824" width="9.140625" style="165"/>
    <col min="13825" max="13825" width="58.7109375" style="165" customWidth="1"/>
    <col min="13826" max="13826" width="28.42578125" style="165" customWidth="1"/>
    <col min="13827" max="13827" width="19.28515625" style="165" customWidth="1"/>
    <col min="13828" max="13828" width="20.7109375" style="165" customWidth="1"/>
    <col min="13829" max="13829" width="21" style="165" customWidth="1"/>
    <col min="13830" max="13830" width="24.7109375" style="165" customWidth="1"/>
    <col min="13831" max="14080" width="9.140625" style="165"/>
    <col min="14081" max="14081" width="58.7109375" style="165" customWidth="1"/>
    <col min="14082" max="14082" width="28.42578125" style="165" customWidth="1"/>
    <col min="14083" max="14083" width="19.28515625" style="165" customWidth="1"/>
    <col min="14084" max="14084" width="20.7109375" style="165" customWidth="1"/>
    <col min="14085" max="14085" width="21" style="165" customWidth="1"/>
    <col min="14086" max="14086" width="24.7109375" style="165" customWidth="1"/>
    <col min="14087" max="14336" width="9.140625" style="165"/>
    <col min="14337" max="14337" width="58.7109375" style="165" customWidth="1"/>
    <col min="14338" max="14338" width="28.42578125" style="165" customWidth="1"/>
    <col min="14339" max="14339" width="19.28515625" style="165" customWidth="1"/>
    <col min="14340" max="14340" width="20.7109375" style="165" customWidth="1"/>
    <col min="14341" max="14341" width="21" style="165" customWidth="1"/>
    <col min="14342" max="14342" width="24.7109375" style="165" customWidth="1"/>
    <col min="14343" max="14592" width="9.140625" style="165"/>
    <col min="14593" max="14593" width="58.7109375" style="165" customWidth="1"/>
    <col min="14594" max="14594" width="28.42578125" style="165" customWidth="1"/>
    <col min="14595" max="14595" width="19.28515625" style="165" customWidth="1"/>
    <col min="14596" max="14596" width="20.7109375" style="165" customWidth="1"/>
    <col min="14597" max="14597" width="21" style="165" customWidth="1"/>
    <col min="14598" max="14598" width="24.7109375" style="165" customWidth="1"/>
    <col min="14599" max="14848" width="9.140625" style="165"/>
    <col min="14849" max="14849" width="58.7109375" style="165" customWidth="1"/>
    <col min="14850" max="14850" width="28.42578125" style="165" customWidth="1"/>
    <col min="14851" max="14851" width="19.28515625" style="165" customWidth="1"/>
    <col min="14852" max="14852" width="20.7109375" style="165" customWidth="1"/>
    <col min="14853" max="14853" width="21" style="165" customWidth="1"/>
    <col min="14854" max="14854" width="24.7109375" style="165" customWidth="1"/>
    <col min="14855" max="15104" width="9.140625" style="165"/>
    <col min="15105" max="15105" width="58.7109375" style="165" customWidth="1"/>
    <col min="15106" max="15106" width="28.42578125" style="165" customWidth="1"/>
    <col min="15107" max="15107" width="19.28515625" style="165" customWidth="1"/>
    <col min="15108" max="15108" width="20.7109375" style="165" customWidth="1"/>
    <col min="15109" max="15109" width="21" style="165" customWidth="1"/>
    <col min="15110" max="15110" width="24.7109375" style="165" customWidth="1"/>
    <col min="15111" max="15360" width="9.140625" style="165"/>
    <col min="15361" max="15361" width="58.7109375" style="165" customWidth="1"/>
    <col min="15362" max="15362" width="28.42578125" style="165" customWidth="1"/>
    <col min="15363" max="15363" width="19.28515625" style="165" customWidth="1"/>
    <col min="15364" max="15364" width="20.7109375" style="165" customWidth="1"/>
    <col min="15365" max="15365" width="21" style="165" customWidth="1"/>
    <col min="15366" max="15366" width="24.7109375" style="165" customWidth="1"/>
    <col min="15367" max="15616" width="9.140625" style="165"/>
    <col min="15617" max="15617" width="58.7109375" style="165" customWidth="1"/>
    <col min="15618" max="15618" width="28.42578125" style="165" customWidth="1"/>
    <col min="15619" max="15619" width="19.28515625" style="165" customWidth="1"/>
    <col min="15620" max="15620" width="20.7109375" style="165" customWidth="1"/>
    <col min="15621" max="15621" width="21" style="165" customWidth="1"/>
    <col min="15622" max="15622" width="24.7109375" style="165" customWidth="1"/>
    <col min="15623" max="15872" width="9.140625" style="165"/>
    <col min="15873" max="15873" width="58.7109375" style="165" customWidth="1"/>
    <col min="15874" max="15874" width="28.42578125" style="165" customWidth="1"/>
    <col min="15875" max="15875" width="19.28515625" style="165" customWidth="1"/>
    <col min="15876" max="15876" width="20.7109375" style="165" customWidth="1"/>
    <col min="15877" max="15877" width="21" style="165" customWidth="1"/>
    <col min="15878" max="15878" width="24.7109375" style="165" customWidth="1"/>
    <col min="15879" max="16128" width="9.140625" style="165"/>
    <col min="16129" max="16129" width="58.7109375" style="165" customWidth="1"/>
    <col min="16130" max="16130" width="28.42578125" style="165" customWidth="1"/>
    <col min="16131" max="16131" width="19.28515625" style="165" customWidth="1"/>
    <col min="16132" max="16132" width="20.7109375" style="165" customWidth="1"/>
    <col min="16133" max="16133" width="21" style="165" customWidth="1"/>
    <col min="16134" max="16134" width="24.7109375" style="165" customWidth="1"/>
    <col min="16135" max="16384" width="9.140625" style="165"/>
  </cols>
  <sheetData>
    <row r="1" spans="1:256">
      <c r="E1" s="224" t="s">
        <v>814</v>
      </c>
      <c r="F1" s="224"/>
      <c r="G1" s="224"/>
    </row>
    <row r="2" spans="1:256">
      <c r="E2" s="224" t="s">
        <v>810</v>
      </c>
      <c r="F2" s="224"/>
      <c r="G2" s="224"/>
    </row>
    <row r="3" spans="1:256">
      <c r="E3" s="224" t="s">
        <v>811</v>
      </c>
      <c r="F3" s="224"/>
      <c r="G3" s="224"/>
    </row>
    <row r="4" spans="1:256">
      <c r="E4" s="224" t="s">
        <v>812</v>
      </c>
      <c r="F4" s="224"/>
      <c r="G4" s="224"/>
    </row>
    <row r="5" spans="1:256">
      <c r="E5" s="224" t="s">
        <v>813</v>
      </c>
      <c r="F5" s="224"/>
      <c r="G5" s="224"/>
    </row>
    <row r="6" spans="1:256">
      <c r="E6" s="50" t="s">
        <v>819</v>
      </c>
    </row>
    <row r="8" spans="1:256">
      <c r="D8" s="165"/>
      <c r="E8" s="50"/>
      <c r="F8" s="165"/>
    </row>
    <row r="9" spans="1:256">
      <c r="D9" s="165"/>
      <c r="E9" s="50"/>
      <c r="F9" s="165"/>
    </row>
    <row r="10" spans="1:256">
      <c r="D10" s="165"/>
      <c r="E10" s="50"/>
      <c r="F10" s="165"/>
    </row>
    <row r="11" spans="1:256">
      <c r="D11" s="165"/>
      <c r="E11" s="50"/>
      <c r="F11" s="165"/>
    </row>
    <row r="12" spans="1:256">
      <c r="D12" s="165"/>
      <c r="E12" s="50"/>
      <c r="F12" s="165"/>
    </row>
    <row r="13" spans="1:256">
      <c r="E13" s="50"/>
      <c r="F13" s="2"/>
    </row>
    <row r="14" spans="1:256">
      <c r="F14" s="2"/>
    </row>
    <row r="15" spans="1:256" ht="33" customHeight="1">
      <c r="A15" s="273" t="s">
        <v>729</v>
      </c>
      <c r="B15" s="273"/>
      <c r="C15" s="274"/>
      <c r="D15" s="274"/>
      <c r="E15" s="274"/>
      <c r="F15" s="274"/>
    </row>
    <row r="16" spans="1:256">
      <c r="F16" s="226" t="s">
        <v>818</v>
      </c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</row>
    <row r="17" spans="1:256" ht="152.44999999999999" customHeight="1">
      <c r="A17" s="167" t="s">
        <v>730</v>
      </c>
      <c r="B17" s="167" t="s">
        <v>731</v>
      </c>
      <c r="C17" s="167" t="s">
        <v>732</v>
      </c>
      <c r="D17" s="167" t="s">
        <v>733</v>
      </c>
      <c r="E17" s="167" t="s">
        <v>734</v>
      </c>
      <c r="F17" s="167" t="s">
        <v>809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</row>
    <row r="18" spans="1:256" ht="27" customHeight="1">
      <c r="A18" s="168" t="s">
        <v>735</v>
      </c>
      <c r="B18" s="169"/>
      <c r="C18" s="170">
        <f>C20+C21</f>
        <v>0</v>
      </c>
      <c r="D18" s="170">
        <f>D20+D21</f>
        <v>5486.2112900000002</v>
      </c>
      <c r="E18" s="170">
        <f>E20+E21</f>
        <v>0</v>
      </c>
      <c r="F18" s="170">
        <f>F20+F21</f>
        <v>5486.2112900000002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  <c r="IR18" s="164"/>
      <c r="IS18" s="164"/>
      <c r="IT18" s="164"/>
      <c r="IU18" s="164"/>
      <c r="IV18" s="164"/>
    </row>
    <row r="19" spans="1:256" ht="27.75" customHeight="1">
      <c r="A19" s="168" t="s">
        <v>736</v>
      </c>
      <c r="B19" s="169"/>
      <c r="C19" s="170"/>
      <c r="D19" s="170"/>
      <c r="E19" s="170"/>
      <c r="F19" s="170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  <c r="IV19" s="164"/>
    </row>
    <row r="20" spans="1:256" ht="41.25" customHeight="1">
      <c r="A20" s="168" t="s">
        <v>737</v>
      </c>
      <c r="B20" s="169" t="s">
        <v>738</v>
      </c>
      <c r="C20" s="170">
        <v>0</v>
      </c>
      <c r="D20" s="170">
        <v>5486.2112900000002</v>
      </c>
      <c r="E20" s="170">
        <v>0</v>
      </c>
      <c r="F20" s="170">
        <f>C20+D20-E20</f>
        <v>5486.2112900000002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</row>
    <row r="21" spans="1:256" ht="48" customHeight="1">
      <c r="A21" s="168" t="s">
        <v>739</v>
      </c>
      <c r="B21" s="169"/>
      <c r="C21" s="170">
        <v>0</v>
      </c>
      <c r="D21" s="170">
        <v>0</v>
      </c>
      <c r="E21" s="170">
        <v>0</v>
      </c>
      <c r="F21" s="170">
        <f>C21-E21</f>
        <v>0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  <c r="IV21" s="164"/>
    </row>
    <row r="22" spans="1:256">
      <c r="A22" s="171"/>
      <c r="B22" s="171"/>
      <c r="C22" s="172"/>
      <c r="D22" s="172"/>
      <c r="E22" s="172"/>
      <c r="F22" s="173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  <c r="IR22" s="164"/>
      <c r="IS22" s="164"/>
      <c r="IT22" s="164"/>
      <c r="IU22" s="164"/>
      <c r="IV22" s="164"/>
    </row>
    <row r="23" spans="1:256" ht="12.75">
      <c r="A23" s="165"/>
      <c r="B23" s="165"/>
      <c r="C23" s="165"/>
      <c r="D23" s="165"/>
      <c r="E23" s="165"/>
      <c r="F23" s="165"/>
    </row>
    <row r="24" spans="1:256" ht="12.75">
      <c r="A24" s="165"/>
      <c r="B24" s="165"/>
      <c r="C24" s="165"/>
      <c r="D24" s="165"/>
      <c r="E24" s="165"/>
      <c r="F24" s="165"/>
    </row>
    <row r="25" spans="1:256">
      <c r="A25" s="174" t="s">
        <v>2</v>
      </c>
      <c r="B25" s="174"/>
      <c r="C25" s="175"/>
      <c r="D25" s="175"/>
      <c r="E25" s="176"/>
      <c r="F25" s="177" t="s">
        <v>740</v>
      </c>
      <c r="G25" s="178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  <c r="HM25" s="179"/>
      <c r="HN25" s="179"/>
      <c r="HO25" s="179"/>
      <c r="HP25" s="179"/>
      <c r="HQ25" s="179"/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  <c r="II25" s="179"/>
      <c r="IJ25" s="179"/>
      <c r="IK25" s="179"/>
      <c r="IL25" s="179"/>
      <c r="IM25" s="179"/>
      <c r="IN25" s="179"/>
      <c r="IO25" s="179"/>
      <c r="IP25" s="179"/>
      <c r="IQ25" s="179"/>
      <c r="IR25" s="179"/>
      <c r="IS25" s="179"/>
      <c r="IT25" s="179"/>
      <c r="IU25" s="179"/>
      <c r="IV25" s="179"/>
    </row>
  </sheetData>
  <mergeCells count="1">
    <mergeCell ref="A15:F1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28"/>
  <sheetViews>
    <sheetView workbookViewId="0">
      <selection activeCell="G7" sqref="G7"/>
    </sheetView>
  </sheetViews>
  <sheetFormatPr defaultRowHeight="15.75"/>
  <cols>
    <col min="1" max="1" width="38.28515625" style="164" customWidth="1"/>
    <col min="2" max="2" width="23" style="164" customWidth="1"/>
    <col min="3" max="3" width="15.85546875" style="164" customWidth="1"/>
    <col min="4" max="4" width="12.7109375" style="164" customWidth="1"/>
    <col min="5" max="5" width="11.140625" style="164" customWidth="1"/>
    <col min="6" max="6" width="15.5703125" style="164" customWidth="1"/>
    <col min="7" max="7" width="13.28515625" style="164" customWidth="1"/>
    <col min="8" max="8" width="11.28515625" style="164" customWidth="1"/>
    <col min="9" max="9" width="19.140625" style="164" customWidth="1"/>
    <col min="10" max="256" width="9.140625" style="165"/>
    <col min="257" max="257" width="38.28515625" style="165" customWidth="1"/>
    <col min="258" max="258" width="23" style="165" customWidth="1"/>
    <col min="259" max="259" width="15.85546875" style="165" customWidth="1"/>
    <col min="260" max="260" width="12.7109375" style="165" customWidth="1"/>
    <col min="261" max="261" width="11.140625" style="165" customWidth="1"/>
    <col min="262" max="262" width="15.5703125" style="165" customWidth="1"/>
    <col min="263" max="263" width="13.28515625" style="165" customWidth="1"/>
    <col min="264" max="264" width="11.28515625" style="165" customWidth="1"/>
    <col min="265" max="265" width="16.28515625" style="165" customWidth="1"/>
    <col min="266" max="512" width="9.140625" style="165"/>
    <col min="513" max="513" width="38.28515625" style="165" customWidth="1"/>
    <col min="514" max="514" width="23" style="165" customWidth="1"/>
    <col min="515" max="515" width="15.85546875" style="165" customWidth="1"/>
    <col min="516" max="516" width="12.7109375" style="165" customWidth="1"/>
    <col min="517" max="517" width="11.140625" style="165" customWidth="1"/>
    <col min="518" max="518" width="15.5703125" style="165" customWidth="1"/>
    <col min="519" max="519" width="13.28515625" style="165" customWidth="1"/>
    <col min="520" max="520" width="11.28515625" style="165" customWidth="1"/>
    <col min="521" max="521" width="16.28515625" style="165" customWidth="1"/>
    <col min="522" max="768" width="9.140625" style="165"/>
    <col min="769" max="769" width="38.28515625" style="165" customWidth="1"/>
    <col min="770" max="770" width="23" style="165" customWidth="1"/>
    <col min="771" max="771" width="15.85546875" style="165" customWidth="1"/>
    <col min="772" max="772" width="12.7109375" style="165" customWidth="1"/>
    <col min="773" max="773" width="11.140625" style="165" customWidth="1"/>
    <col min="774" max="774" width="15.5703125" style="165" customWidth="1"/>
    <col min="775" max="775" width="13.28515625" style="165" customWidth="1"/>
    <col min="776" max="776" width="11.28515625" style="165" customWidth="1"/>
    <col min="777" max="777" width="16.28515625" style="165" customWidth="1"/>
    <col min="778" max="1024" width="9.140625" style="165"/>
    <col min="1025" max="1025" width="38.28515625" style="165" customWidth="1"/>
    <col min="1026" max="1026" width="23" style="165" customWidth="1"/>
    <col min="1027" max="1027" width="15.85546875" style="165" customWidth="1"/>
    <col min="1028" max="1028" width="12.7109375" style="165" customWidth="1"/>
    <col min="1029" max="1029" width="11.140625" style="165" customWidth="1"/>
    <col min="1030" max="1030" width="15.5703125" style="165" customWidth="1"/>
    <col min="1031" max="1031" width="13.28515625" style="165" customWidth="1"/>
    <col min="1032" max="1032" width="11.28515625" style="165" customWidth="1"/>
    <col min="1033" max="1033" width="16.28515625" style="165" customWidth="1"/>
    <col min="1034" max="1280" width="9.140625" style="165"/>
    <col min="1281" max="1281" width="38.28515625" style="165" customWidth="1"/>
    <col min="1282" max="1282" width="23" style="165" customWidth="1"/>
    <col min="1283" max="1283" width="15.85546875" style="165" customWidth="1"/>
    <col min="1284" max="1284" width="12.7109375" style="165" customWidth="1"/>
    <col min="1285" max="1285" width="11.140625" style="165" customWidth="1"/>
    <col min="1286" max="1286" width="15.5703125" style="165" customWidth="1"/>
    <col min="1287" max="1287" width="13.28515625" style="165" customWidth="1"/>
    <col min="1288" max="1288" width="11.28515625" style="165" customWidth="1"/>
    <col min="1289" max="1289" width="16.28515625" style="165" customWidth="1"/>
    <col min="1290" max="1536" width="9.140625" style="165"/>
    <col min="1537" max="1537" width="38.28515625" style="165" customWidth="1"/>
    <col min="1538" max="1538" width="23" style="165" customWidth="1"/>
    <col min="1539" max="1539" width="15.85546875" style="165" customWidth="1"/>
    <col min="1540" max="1540" width="12.7109375" style="165" customWidth="1"/>
    <col min="1541" max="1541" width="11.140625" style="165" customWidth="1"/>
    <col min="1542" max="1542" width="15.5703125" style="165" customWidth="1"/>
    <col min="1543" max="1543" width="13.28515625" style="165" customWidth="1"/>
    <col min="1544" max="1544" width="11.28515625" style="165" customWidth="1"/>
    <col min="1545" max="1545" width="16.28515625" style="165" customWidth="1"/>
    <col min="1546" max="1792" width="9.140625" style="165"/>
    <col min="1793" max="1793" width="38.28515625" style="165" customWidth="1"/>
    <col min="1794" max="1794" width="23" style="165" customWidth="1"/>
    <col min="1795" max="1795" width="15.85546875" style="165" customWidth="1"/>
    <col min="1796" max="1796" width="12.7109375" style="165" customWidth="1"/>
    <col min="1797" max="1797" width="11.140625" style="165" customWidth="1"/>
    <col min="1798" max="1798" width="15.5703125" style="165" customWidth="1"/>
    <col min="1799" max="1799" width="13.28515625" style="165" customWidth="1"/>
    <col min="1800" max="1800" width="11.28515625" style="165" customWidth="1"/>
    <col min="1801" max="1801" width="16.28515625" style="165" customWidth="1"/>
    <col min="1802" max="2048" width="9.140625" style="165"/>
    <col min="2049" max="2049" width="38.28515625" style="165" customWidth="1"/>
    <col min="2050" max="2050" width="23" style="165" customWidth="1"/>
    <col min="2051" max="2051" width="15.85546875" style="165" customWidth="1"/>
    <col min="2052" max="2052" width="12.7109375" style="165" customWidth="1"/>
    <col min="2053" max="2053" width="11.140625" style="165" customWidth="1"/>
    <col min="2054" max="2054" width="15.5703125" style="165" customWidth="1"/>
    <col min="2055" max="2055" width="13.28515625" style="165" customWidth="1"/>
    <col min="2056" max="2056" width="11.28515625" style="165" customWidth="1"/>
    <col min="2057" max="2057" width="16.28515625" style="165" customWidth="1"/>
    <col min="2058" max="2304" width="9.140625" style="165"/>
    <col min="2305" max="2305" width="38.28515625" style="165" customWidth="1"/>
    <col min="2306" max="2306" width="23" style="165" customWidth="1"/>
    <col min="2307" max="2307" width="15.85546875" style="165" customWidth="1"/>
    <col min="2308" max="2308" width="12.7109375" style="165" customWidth="1"/>
    <col min="2309" max="2309" width="11.140625" style="165" customWidth="1"/>
    <col min="2310" max="2310" width="15.5703125" style="165" customWidth="1"/>
    <col min="2311" max="2311" width="13.28515625" style="165" customWidth="1"/>
    <col min="2312" max="2312" width="11.28515625" style="165" customWidth="1"/>
    <col min="2313" max="2313" width="16.28515625" style="165" customWidth="1"/>
    <col min="2314" max="2560" width="9.140625" style="165"/>
    <col min="2561" max="2561" width="38.28515625" style="165" customWidth="1"/>
    <col min="2562" max="2562" width="23" style="165" customWidth="1"/>
    <col min="2563" max="2563" width="15.85546875" style="165" customWidth="1"/>
    <col min="2564" max="2564" width="12.7109375" style="165" customWidth="1"/>
    <col min="2565" max="2565" width="11.140625" style="165" customWidth="1"/>
    <col min="2566" max="2566" width="15.5703125" style="165" customWidth="1"/>
    <col min="2567" max="2567" width="13.28515625" style="165" customWidth="1"/>
    <col min="2568" max="2568" width="11.28515625" style="165" customWidth="1"/>
    <col min="2569" max="2569" width="16.28515625" style="165" customWidth="1"/>
    <col min="2570" max="2816" width="9.140625" style="165"/>
    <col min="2817" max="2817" width="38.28515625" style="165" customWidth="1"/>
    <col min="2818" max="2818" width="23" style="165" customWidth="1"/>
    <col min="2819" max="2819" width="15.85546875" style="165" customWidth="1"/>
    <col min="2820" max="2820" width="12.7109375" style="165" customWidth="1"/>
    <col min="2821" max="2821" width="11.140625" style="165" customWidth="1"/>
    <col min="2822" max="2822" width="15.5703125" style="165" customWidth="1"/>
    <col min="2823" max="2823" width="13.28515625" style="165" customWidth="1"/>
    <col min="2824" max="2824" width="11.28515625" style="165" customWidth="1"/>
    <col min="2825" max="2825" width="16.28515625" style="165" customWidth="1"/>
    <col min="2826" max="3072" width="9.140625" style="165"/>
    <col min="3073" max="3073" width="38.28515625" style="165" customWidth="1"/>
    <col min="3074" max="3074" width="23" style="165" customWidth="1"/>
    <col min="3075" max="3075" width="15.85546875" style="165" customWidth="1"/>
    <col min="3076" max="3076" width="12.7109375" style="165" customWidth="1"/>
    <col min="3077" max="3077" width="11.140625" style="165" customWidth="1"/>
    <col min="3078" max="3078" width="15.5703125" style="165" customWidth="1"/>
    <col min="3079" max="3079" width="13.28515625" style="165" customWidth="1"/>
    <col min="3080" max="3080" width="11.28515625" style="165" customWidth="1"/>
    <col min="3081" max="3081" width="16.28515625" style="165" customWidth="1"/>
    <col min="3082" max="3328" width="9.140625" style="165"/>
    <col min="3329" max="3329" width="38.28515625" style="165" customWidth="1"/>
    <col min="3330" max="3330" width="23" style="165" customWidth="1"/>
    <col min="3331" max="3331" width="15.85546875" style="165" customWidth="1"/>
    <col min="3332" max="3332" width="12.7109375" style="165" customWidth="1"/>
    <col min="3333" max="3333" width="11.140625" style="165" customWidth="1"/>
    <col min="3334" max="3334" width="15.5703125" style="165" customWidth="1"/>
    <col min="3335" max="3335" width="13.28515625" style="165" customWidth="1"/>
    <col min="3336" max="3336" width="11.28515625" style="165" customWidth="1"/>
    <col min="3337" max="3337" width="16.28515625" style="165" customWidth="1"/>
    <col min="3338" max="3584" width="9.140625" style="165"/>
    <col min="3585" max="3585" width="38.28515625" style="165" customWidth="1"/>
    <col min="3586" max="3586" width="23" style="165" customWidth="1"/>
    <col min="3587" max="3587" width="15.85546875" style="165" customWidth="1"/>
    <col min="3588" max="3588" width="12.7109375" style="165" customWidth="1"/>
    <col min="3589" max="3589" width="11.140625" style="165" customWidth="1"/>
    <col min="3590" max="3590" width="15.5703125" style="165" customWidth="1"/>
    <col min="3591" max="3591" width="13.28515625" style="165" customWidth="1"/>
    <col min="3592" max="3592" width="11.28515625" style="165" customWidth="1"/>
    <col min="3593" max="3593" width="16.28515625" style="165" customWidth="1"/>
    <col min="3594" max="3840" width="9.140625" style="165"/>
    <col min="3841" max="3841" width="38.28515625" style="165" customWidth="1"/>
    <col min="3842" max="3842" width="23" style="165" customWidth="1"/>
    <col min="3843" max="3843" width="15.85546875" style="165" customWidth="1"/>
    <col min="3844" max="3844" width="12.7109375" style="165" customWidth="1"/>
    <col min="3845" max="3845" width="11.140625" style="165" customWidth="1"/>
    <col min="3846" max="3846" width="15.5703125" style="165" customWidth="1"/>
    <col min="3847" max="3847" width="13.28515625" style="165" customWidth="1"/>
    <col min="3848" max="3848" width="11.28515625" style="165" customWidth="1"/>
    <col min="3849" max="3849" width="16.28515625" style="165" customWidth="1"/>
    <col min="3850" max="4096" width="9.140625" style="165"/>
    <col min="4097" max="4097" width="38.28515625" style="165" customWidth="1"/>
    <col min="4098" max="4098" width="23" style="165" customWidth="1"/>
    <col min="4099" max="4099" width="15.85546875" style="165" customWidth="1"/>
    <col min="4100" max="4100" width="12.7109375" style="165" customWidth="1"/>
    <col min="4101" max="4101" width="11.140625" style="165" customWidth="1"/>
    <col min="4102" max="4102" width="15.5703125" style="165" customWidth="1"/>
    <col min="4103" max="4103" width="13.28515625" style="165" customWidth="1"/>
    <col min="4104" max="4104" width="11.28515625" style="165" customWidth="1"/>
    <col min="4105" max="4105" width="16.28515625" style="165" customWidth="1"/>
    <col min="4106" max="4352" width="9.140625" style="165"/>
    <col min="4353" max="4353" width="38.28515625" style="165" customWidth="1"/>
    <col min="4354" max="4354" width="23" style="165" customWidth="1"/>
    <col min="4355" max="4355" width="15.85546875" style="165" customWidth="1"/>
    <col min="4356" max="4356" width="12.7109375" style="165" customWidth="1"/>
    <col min="4357" max="4357" width="11.140625" style="165" customWidth="1"/>
    <col min="4358" max="4358" width="15.5703125" style="165" customWidth="1"/>
    <col min="4359" max="4359" width="13.28515625" style="165" customWidth="1"/>
    <col min="4360" max="4360" width="11.28515625" style="165" customWidth="1"/>
    <col min="4361" max="4361" width="16.28515625" style="165" customWidth="1"/>
    <col min="4362" max="4608" width="9.140625" style="165"/>
    <col min="4609" max="4609" width="38.28515625" style="165" customWidth="1"/>
    <col min="4610" max="4610" width="23" style="165" customWidth="1"/>
    <col min="4611" max="4611" width="15.85546875" style="165" customWidth="1"/>
    <col min="4612" max="4612" width="12.7109375" style="165" customWidth="1"/>
    <col min="4613" max="4613" width="11.140625" style="165" customWidth="1"/>
    <col min="4614" max="4614" width="15.5703125" style="165" customWidth="1"/>
    <col min="4615" max="4615" width="13.28515625" style="165" customWidth="1"/>
    <col min="4616" max="4616" width="11.28515625" style="165" customWidth="1"/>
    <col min="4617" max="4617" width="16.28515625" style="165" customWidth="1"/>
    <col min="4618" max="4864" width="9.140625" style="165"/>
    <col min="4865" max="4865" width="38.28515625" style="165" customWidth="1"/>
    <col min="4866" max="4866" width="23" style="165" customWidth="1"/>
    <col min="4867" max="4867" width="15.85546875" style="165" customWidth="1"/>
    <col min="4868" max="4868" width="12.7109375" style="165" customWidth="1"/>
    <col min="4869" max="4869" width="11.140625" style="165" customWidth="1"/>
    <col min="4870" max="4870" width="15.5703125" style="165" customWidth="1"/>
    <col min="4871" max="4871" width="13.28515625" style="165" customWidth="1"/>
    <col min="4872" max="4872" width="11.28515625" style="165" customWidth="1"/>
    <col min="4873" max="4873" width="16.28515625" style="165" customWidth="1"/>
    <col min="4874" max="5120" width="9.140625" style="165"/>
    <col min="5121" max="5121" width="38.28515625" style="165" customWidth="1"/>
    <col min="5122" max="5122" width="23" style="165" customWidth="1"/>
    <col min="5123" max="5123" width="15.85546875" style="165" customWidth="1"/>
    <col min="5124" max="5124" width="12.7109375" style="165" customWidth="1"/>
    <col min="5125" max="5125" width="11.140625" style="165" customWidth="1"/>
    <col min="5126" max="5126" width="15.5703125" style="165" customWidth="1"/>
    <col min="5127" max="5127" width="13.28515625" style="165" customWidth="1"/>
    <col min="5128" max="5128" width="11.28515625" style="165" customWidth="1"/>
    <col min="5129" max="5129" width="16.28515625" style="165" customWidth="1"/>
    <col min="5130" max="5376" width="9.140625" style="165"/>
    <col min="5377" max="5377" width="38.28515625" style="165" customWidth="1"/>
    <col min="5378" max="5378" width="23" style="165" customWidth="1"/>
    <col min="5379" max="5379" width="15.85546875" style="165" customWidth="1"/>
    <col min="5380" max="5380" width="12.7109375" style="165" customWidth="1"/>
    <col min="5381" max="5381" width="11.140625" style="165" customWidth="1"/>
    <col min="5382" max="5382" width="15.5703125" style="165" customWidth="1"/>
    <col min="5383" max="5383" width="13.28515625" style="165" customWidth="1"/>
    <col min="5384" max="5384" width="11.28515625" style="165" customWidth="1"/>
    <col min="5385" max="5385" width="16.28515625" style="165" customWidth="1"/>
    <col min="5386" max="5632" width="9.140625" style="165"/>
    <col min="5633" max="5633" width="38.28515625" style="165" customWidth="1"/>
    <col min="5634" max="5634" width="23" style="165" customWidth="1"/>
    <col min="5635" max="5635" width="15.85546875" style="165" customWidth="1"/>
    <col min="5636" max="5636" width="12.7109375" style="165" customWidth="1"/>
    <col min="5637" max="5637" width="11.140625" style="165" customWidth="1"/>
    <col min="5638" max="5638" width="15.5703125" style="165" customWidth="1"/>
    <col min="5639" max="5639" width="13.28515625" style="165" customWidth="1"/>
    <col min="5640" max="5640" width="11.28515625" style="165" customWidth="1"/>
    <col min="5641" max="5641" width="16.28515625" style="165" customWidth="1"/>
    <col min="5642" max="5888" width="9.140625" style="165"/>
    <col min="5889" max="5889" width="38.28515625" style="165" customWidth="1"/>
    <col min="5890" max="5890" width="23" style="165" customWidth="1"/>
    <col min="5891" max="5891" width="15.85546875" style="165" customWidth="1"/>
    <col min="5892" max="5892" width="12.7109375" style="165" customWidth="1"/>
    <col min="5893" max="5893" width="11.140625" style="165" customWidth="1"/>
    <col min="5894" max="5894" width="15.5703125" style="165" customWidth="1"/>
    <col min="5895" max="5895" width="13.28515625" style="165" customWidth="1"/>
    <col min="5896" max="5896" width="11.28515625" style="165" customWidth="1"/>
    <col min="5897" max="5897" width="16.28515625" style="165" customWidth="1"/>
    <col min="5898" max="6144" width="9.140625" style="165"/>
    <col min="6145" max="6145" width="38.28515625" style="165" customWidth="1"/>
    <col min="6146" max="6146" width="23" style="165" customWidth="1"/>
    <col min="6147" max="6147" width="15.85546875" style="165" customWidth="1"/>
    <col min="6148" max="6148" width="12.7109375" style="165" customWidth="1"/>
    <col min="6149" max="6149" width="11.140625" style="165" customWidth="1"/>
    <col min="6150" max="6150" width="15.5703125" style="165" customWidth="1"/>
    <col min="6151" max="6151" width="13.28515625" style="165" customWidth="1"/>
    <col min="6152" max="6152" width="11.28515625" style="165" customWidth="1"/>
    <col min="6153" max="6153" width="16.28515625" style="165" customWidth="1"/>
    <col min="6154" max="6400" width="9.140625" style="165"/>
    <col min="6401" max="6401" width="38.28515625" style="165" customWidth="1"/>
    <col min="6402" max="6402" width="23" style="165" customWidth="1"/>
    <col min="6403" max="6403" width="15.85546875" style="165" customWidth="1"/>
    <col min="6404" max="6404" width="12.7109375" style="165" customWidth="1"/>
    <col min="6405" max="6405" width="11.140625" style="165" customWidth="1"/>
    <col min="6406" max="6406" width="15.5703125" style="165" customWidth="1"/>
    <col min="6407" max="6407" width="13.28515625" style="165" customWidth="1"/>
    <col min="6408" max="6408" width="11.28515625" style="165" customWidth="1"/>
    <col min="6409" max="6409" width="16.28515625" style="165" customWidth="1"/>
    <col min="6410" max="6656" width="9.140625" style="165"/>
    <col min="6657" max="6657" width="38.28515625" style="165" customWidth="1"/>
    <col min="6658" max="6658" width="23" style="165" customWidth="1"/>
    <col min="6659" max="6659" width="15.85546875" style="165" customWidth="1"/>
    <col min="6660" max="6660" width="12.7109375" style="165" customWidth="1"/>
    <col min="6661" max="6661" width="11.140625" style="165" customWidth="1"/>
    <col min="6662" max="6662" width="15.5703125" style="165" customWidth="1"/>
    <col min="6663" max="6663" width="13.28515625" style="165" customWidth="1"/>
    <col min="6664" max="6664" width="11.28515625" style="165" customWidth="1"/>
    <col min="6665" max="6665" width="16.28515625" style="165" customWidth="1"/>
    <col min="6666" max="6912" width="9.140625" style="165"/>
    <col min="6913" max="6913" width="38.28515625" style="165" customWidth="1"/>
    <col min="6914" max="6914" width="23" style="165" customWidth="1"/>
    <col min="6915" max="6915" width="15.85546875" style="165" customWidth="1"/>
    <col min="6916" max="6916" width="12.7109375" style="165" customWidth="1"/>
    <col min="6917" max="6917" width="11.140625" style="165" customWidth="1"/>
    <col min="6918" max="6918" width="15.5703125" style="165" customWidth="1"/>
    <col min="6919" max="6919" width="13.28515625" style="165" customWidth="1"/>
    <col min="6920" max="6920" width="11.28515625" style="165" customWidth="1"/>
    <col min="6921" max="6921" width="16.28515625" style="165" customWidth="1"/>
    <col min="6922" max="7168" width="9.140625" style="165"/>
    <col min="7169" max="7169" width="38.28515625" style="165" customWidth="1"/>
    <col min="7170" max="7170" width="23" style="165" customWidth="1"/>
    <col min="7171" max="7171" width="15.85546875" style="165" customWidth="1"/>
    <col min="7172" max="7172" width="12.7109375" style="165" customWidth="1"/>
    <col min="7173" max="7173" width="11.140625" style="165" customWidth="1"/>
    <col min="7174" max="7174" width="15.5703125" style="165" customWidth="1"/>
    <col min="7175" max="7175" width="13.28515625" style="165" customWidth="1"/>
    <col min="7176" max="7176" width="11.28515625" style="165" customWidth="1"/>
    <col min="7177" max="7177" width="16.28515625" style="165" customWidth="1"/>
    <col min="7178" max="7424" width="9.140625" style="165"/>
    <col min="7425" max="7425" width="38.28515625" style="165" customWidth="1"/>
    <col min="7426" max="7426" width="23" style="165" customWidth="1"/>
    <col min="7427" max="7427" width="15.85546875" style="165" customWidth="1"/>
    <col min="7428" max="7428" width="12.7109375" style="165" customWidth="1"/>
    <col min="7429" max="7429" width="11.140625" style="165" customWidth="1"/>
    <col min="7430" max="7430" width="15.5703125" style="165" customWidth="1"/>
    <col min="7431" max="7431" width="13.28515625" style="165" customWidth="1"/>
    <col min="7432" max="7432" width="11.28515625" style="165" customWidth="1"/>
    <col min="7433" max="7433" width="16.28515625" style="165" customWidth="1"/>
    <col min="7434" max="7680" width="9.140625" style="165"/>
    <col min="7681" max="7681" width="38.28515625" style="165" customWidth="1"/>
    <col min="7682" max="7682" width="23" style="165" customWidth="1"/>
    <col min="7683" max="7683" width="15.85546875" style="165" customWidth="1"/>
    <col min="7684" max="7684" width="12.7109375" style="165" customWidth="1"/>
    <col min="7685" max="7685" width="11.140625" style="165" customWidth="1"/>
    <col min="7686" max="7686" width="15.5703125" style="165" customWidth="1"/>
    <col min="7687" max="7687" width="13.28515625" style="165" customWidth="1"/>
    <col min="7688" max="7688" width="11.28515625" style="165" customWidth="1"/>
    <col min="7689" max="7689" width="16.28515625" style="165" customWidth="1"/>
    <col min="7690" max="7936" width="9.140625" style="165"/>
    <col min="7937" max="7937" width="38.28515625" style="165" customWidth="1"/>
    <col min="7938" max="7938" width="23" style="165" customWidth="1"/>
    <col min="7939" max="7939" width="15.85546875" style="165" customWidth="1"/>
    <col min="7940" max="7940" width="12.7109375" style="165" customWidth="1"/>
    <col min="7941" max="7941" width="11.140625" style="165" customWidth="1"/>
    <col min="7942" max="7942" width="15.5703125" style="165" customWidth="1"/>
    <col min="7943" max="7943" width="13.28515625" style="165" customWidth="1"/>
    <col min="7944" max="7944" width="11.28515625" style="165" customWidth="1"/>
    <col min="7945" max="7945" width="16.28515625" style="165" customWidth="1"/>
    <col min="7946" max="8192" width="9.140625" style="165"/>
    <col min="8193" max="8193" width="38.28515625" style="165" customWidth="1"/>
    <col min="8194" max="8194" width="23" style="165" customWidth="1"/>
    <col min="8195" max="8195" width="15.85546875" style="165" customWidth="1"/>
    <col min="8196" max="8196" width="12.7109375" style="165" customWidth="1"/>
    <col min="8197" max="8197" width="11.140625" style="165" customWidth="1"/>
    <col min="8198" max="8198" width="15.5703125" style="165" customWidth="1"/>
    <col min="8199" max="8199" width="13.28515625" style="165" customWidth="1"/>
    <col min="8200" max="8200" width="11.28515625" style="165" customWidth="1"/>
    <col min="8201" max="8201" width="16.28515625" style="165" customWidth="1"/>
    <col min="8202" max="8448" width="9.140625" style="165"/>
    <col min="8449" max="8449" width="38.28515625" style="165" customWidth="1"/>
    <col min="8450" max="8450" width="23" style="165" customWidth="1"/>
    <col min="8451" max="8451" width="15.85546875" style="165" customWidth="1"/>
    <col min="8452" max="8452" width="12.7109375" style="165" customWidth="1"/>
    <col min="8453" max="8453" width="11.140625" style="165" customWidth="1"/>
    <col min="8454" max="8454" width="15.5703125" style="165" customWidth="1"/>
    <col min="8455" max="8455" width="13.28515625" style="165" customWidth="1"/>
    <col min="8456" max="8456" width="11.28515625" style="165" customWidth="1"/>
    <col min="8457" max="8457" width="16.28515625" style="165" customWidth="1"/>
    <col min="8458" max="8704" width="9.140625" style="165"/>
    <col min="8705" max="8705" width="38.28515625" style="165" customWidth="1"/>
    <col min="8706" max="8706" width="23" style="165" customWidth="1"/>
    <col min="8707" max="8707" width="15.85546875" style="165" customWidth="1"/>
    <col min="8708" max="8708" width="12.7109375" style="165" customWidth="1"/>
    <col min="8709" max="8709" width="11.140625" style="165" customWidth="1"/>
    <col min="8710" max="8710" width="15.5703125" style="165" customWidth="1"/>
    <col min="8711" max="8711" width="13.28515625" style="165" customWidth="1"/>
    <col min="8712" max="8712" width="11.28515625" style="165" customWidth="1"/>
    <col min="8713" max="8713" width="16.28515625" style="165" customWidth="1"/>
    <col min="8714" max="8960" width="9.140625" style="165"/>
    <col min="8961" max="8961" width="38.28515625" style="165" customWidth="1"/>
    <col min="8962" max="8962" width="23" style="165" customWidth="1"/>
    <col min="8963" max="8963" width="15.85546875" style="165" customWidth="1"/>
    <col min="8964" max="8964" width="12.7109375" style="165" customWidth="1"/>
    <col min="8965" max="8965" width="11.140625" style="165" customWidth="1"/>
    <col min="8966" max="8966" width="15.5703125" style="165" customWidth="1"/>
    <col min="8967" max="8967" width="13.28515625" style="165" customWidth="1"/>
    <col min="8968" max="8968" width="11.28515625" style="165" customWidth="1"/>
    <col min="8969" max="8969" width="16.28515625" style="165" customWidth="1"/>
    <col min="8970" max="9216" width="9.140625" style="165"/>
    <col min="9217" max="9217" width="38.28515625" style="165" customWidth="1"/>
    <col min="9218" max="9218" width="23" style="165" customWidth="1"/>
    <col min="9219" max="9219" width="15.85546875" style="165" customWidth="1"/>
    <col min="9220" max="9220" width="12.7109375" style="165" customWidth="1"/>
    <col min="9221" max="9221" width="11.140625" style="165" customWidth="1"/>
    <col min="9222" max="9222" width="15.5703125" style="165" customWidth="1"/>
    <col min="9223" max="9223" width="13.28515625" style="165" customWidth="1"/>
    <col min="9224" max="9224" width="11.28515625" style="165" customWidth="1"/>
    <col min="9225" max="9225" width="16.28515625" style="165" customWidth="1"/>
    <col min="9226" max="9472" width="9.140625" style="165"/>
    <col min="9473" max="9473" width="38.28515625" style="165" customWidth="1"/>
    <col min="9474" max="9474" width="23" style="165" customWidth="1"/>
    <col min="9475" max="9475" width="15.85546875" style="165" customWidth="1"/>
    <col min="9476" max="9476" width="12.7109375" style="165" customWidth="1"/>
    <col min="9477" max="9477" width="11.140625" style="165" customWidth="1"/>
    <col min="9478" max="9478" width="15.5703125" style="165" customWidth="1"/>
    <col min="9479" max="9479" width="13.28515625" style="165" customWidth="1"/>
    <col min="9480" max="9480" width="11.28515625" style="165" customWidth="1"/>
    <col min="9481" max="9481" width="16.28515625" style="165" customWidth="1"/>
    <col min="9482" max="9728" width="9.140625" style="165"/>
    <col min="9729" max="9729" width="38.28515625" style="165" customWidth="1"/>
    <col min="9730" max="9730" width="23" style="165" customWidth="1"/>
    <col min="9731" max="9731" width="15.85546875" style="165" customWidth="1"/>
    <col min="9732" max="9732" width="12.7109375" style="165" customWidth="1"/>
    <col min="9733" max="9733" width="11.140625" style="165" customWidth="1"/>
    <col min="9734" max="9734" width="15.5703125" style="165" customWidth="1"/>
    <col min="9735" max="9735" width="13.28515625" style="165" customWidth="1"/>
    <col min="9736" max="9736" width="11.28515625" style="165" customWidth="1"/>
    <col min="9737" max="9737" width="16.28515625" style="165" customWidth="1"/>
    <col min="9738" max="9984" width="9.140625" style="165"/>
    <col min="9985" max="9985" width="38.28515625" style="165" customWidth="1"/>
    <col min="9986" max="9986" width="23" style="165" customWidth="1"/>
    <col min="9987" max="9987" width="15.85546875" style="165" customWidth="1"/>
    <col min="9988" max="9988" width="12.7109375" style="165" customWidth="1"/>
    <col min="9989" max="9989" width="11.140625" style="165" customWidth="1"/>
    <col min="9990" max="9990" width="15.5703125" style="165" customWidth="1"/>
    <col min="9991" max="9991" width="13.28515625" style="165" customWidth="1"/>
    <col min="9992" max="9992" width="11.28515625" style="165" customWidth="1"/>
    <col min="9993" max="9993" width="16.28515625" style="165" customWidth="1"/>
    <col min="9994" max="10240" width="9.140625" style="165"/>
    <col min="10241" max="10241" width="38.28515625" style="165" customWidth="1"/>
    <col min="10242" max="10242" width="23" style="165" customWidth="1"/>
    <col min="10243" max="10243" width="15.85546875" style="165" customWidth="1"/>
    <col min="10244" max="10244" width="12.7109375" style="165" customWidth="1"/>
    <col min="10245" max="10245" width="11.140625" style="165" customWidth="1"/>
    <col min="10246" max="10246" width="15.5703125" style="165" customWidth="1"/>
    <col min="10247" max="10247" width="13.28515625" style="165" customWidth="1"/>
    <col min="10248" max="10248" width="11.28515625" style="165" customWidth="1"/>
    <col min="10249" max="10249" width="16.28515625" style="165" customWidth="1"/>
    <col min="10250" max="10496" width="9.140625" style="165"/>
    <col min="10497" max="10497" width="38.28515625" style="165" customWidth="1"/>
    <col min="10498" max="10498" width="23" style="165" customWidth="1"/>
    <col min="10499" max="10499" width="15.85546875" style="165" customWidth="1"/>
    <col min="10500" max="10500" width="12.7109375" style="165" customWidth="1"/>
    <col min="10501" max="10501" width="11.140625" style="165" customWidth="1"/>
    <col min="10502" max="10502" width="15.5703125" style="165" customWidth="1"/>
    <col min="10503" max="10503" width="13.28515625" style="165" customWidth="1"/>
    <col min="10504" max="10504" width="11.28515625" style="165" customWidth="1"/>
    <col min="10505" max="10505" width="16.28515625" style="165" customWidth="1"/>
    <col min="10506" max="10752" width="9.140625" style="165"/>
    <col min="10753" max="10753" width="38.28515625" style="165" customWidth="1"/>
    <col min="10754" max="10754" width="23" style="165" customWidth="1"/>
    <col min="10755" max="10755" width="15.85546875" style="165" customWidth="1"/>
    <col min="10756" max="10756" width="12.7109375" style="165" customWidth="1"/>
    <col min="10757" max="10757" width="11.140625" style="165" customWidth="1"/>
    <col min="10758" max="10758" width="15.5703125" style="165" customWidth="1"/>
    <col min="10759" max="10759" width="13.28515625" style="165" customWidth="1"/>
    <col min="10760" max="10760" width="11.28515625" style="165" customWidth="1"/>
    <col min="10761" max="10761" width="16.28515625" style="165" customWidth="1"/>
    <col min="10762" max="11008" width="9.140625" style="165"/>
    <col min="11009" max="11009" width="38.28515625" style="165" customWidth="1"/>
    <col min="11010" max="11010" width="23" style="165" customWidth="1"/>
    <col min="11011" max="11011" width="15.85546875" style="165" customWidth="1"/>
    <col min="11012" max="11012" width="12.7109375" style="165" customWidth="1"/>
    <col min="11013" max="11013" width="11.140625" style="165" customWidth="1"/>
    <col min="11014" max="11014" width="15.5703125" style="165" customWidth="1"/>
    <col min="11015" max="11015" width="13.28515625" style="165" customWidth="1"/>
    <col min="11016" max="11016" width="11.28515625" style="165" customWidth="1"/>
    <col min="11017" max="11017" width="16.28515625" style="165" customWidth="1"/>
    <col min="11018" max="11264" width="9.140625" style="165"/>
    <col min="11265" max="11265" width="38.28515625" style="165" customWidth="1"/>
    <col min="11266" max="11266" width="23" style="165" customWidth="1"/>
    <col min="11267" max="11267" width="15.85546875" style="165" customWidth="1"/>
    <col min="11268" max="11268" width="12.7109375" style="165" customWidth="1"/>
    <col min="11269" max="11269" width="11.140625" style="165" customWidth="1"/>
    <col min="11270" max="11270" width="15.5703125" style="165" customWidth="1"/>
    <col min="11271" max="11271" width="13.28515625" style="165" customWidth="1"/>
    <col min="11272" max="11272" width="11.28515625" style="165" customWidth="1"/>
    <col min="11273" max="11273" width="16.28515625" style="165" customWidth="1"/>
    <col min="11274" max="11520" width="9.140625" style="165"/>
    <col min="11521" max="11521" width="38.28515625" style="165" customWidth="1"/>
    <col min="11522" max="11522" width="23" style="165" customWidth="1"/>
    <col min="11523" max="11523" width="15.85546875" style="165" customWidth="1"/>
    <col min="11524" max="11524" width="12.7109375" style="165" customWidth="1"/>
    <col min="11525" max="11525" width="11.140625" style="165" customWidth="1"/>
    <col min="11526" max="11526" width="15.5703125" style="165" customWidth="1"/>
    <col min="11527" max="11527" width="13.28515625" style="165" customWidth="1"/>
    <col min="11528" max="11528" width="11.28515625" style="165" customWidth="1"/>
    <col min="11529" max="11529" width="16.28515625" style="165" customWidth="1"/>
    <col min="11530" max="11776" width="9.140625" style="165"/>
    <col min="11777" max="11777" width="38.28515625" style="165" customWidth="1"/>
    <col min="11778" max="11778" width="23" style="165" customWidth="1"/>
    <col min="11779" max="11779" width="15.85546875" style="165" customWidth="1"/>
    <col min="11780" max="11780" width="12.7109375" style="165" customWidth="1"/>
    <col min="11781" max="11781" width="11.140625" style="165" customWidth="1"/>
    <col min="11782" max="11782" width="15.5703125" style="165" customWidth="1"/>
    <col min="11783" max="11783" width="13.28515625" style="165" customWidth="1"/>
    <col min="11784" max="11784" width="11.28515625" style="165" customWidth="1"/>
    <col min="11785" max="11785" width="16.28515625" style="165" customWidth="1"/>
    <col min="11786" max="12032" width="9.140625" style="165"/>
    <col min="12033" max="12033" width="38.28515625" style="165" customWidth="1"/>
    <col min="12034" max="12034" width="23" style="165" customWidth="1"/>
    <col min="12035" max="12035" width="15.85546875" style="165" customWidth="1"/>
    <col min="12036" max="12036" width="12.7109375" style="165" customWidth="1"/>
    <col min="12037" max="12037" width="11.140625" style="165" customWidth="1"/>
    <col min="12038" max="12038" width="15.5703125" style="165" customWidth="1"/>
    <col min="12039" max="12039" width="13.28515625" style="165" customWidth="1"/>
    <col min="12040" max="12040" width="11.28515625" style="165" customWidth="1"/>
    <col min="12041" max="12041" width="16.28515625" style="165" customWidth="1"/>
    <col min="12042" max="12288" width="9.140625" style="165"/>
    <col min="12289" max="12289" width="38.28515625" style="165" customWidth="1"/>
    <col min="12290" max="12290" width="23" style="165" customWidth="1"/>
    <col min="12291" max="12291" width="15.85546875" style="165" customWidth="1"/>
    <col min="12292" max="12292" width="12.7109375" style="165" customWidth="1"/>
    <col min="12293" max="12293" width="11.140625" style="165" customWidth="1"/>
    <col min="12294" max="12294" width="15.5703125" style="165" customWidth="1"/>
    <col min="12295" max="12295" width="13.28515625" style="165" customWidth="1"/>
    <col min="12296" max="12296" width="11.28515625" style="165" customWidth="1"/>
    <col min="12297" max="12297" width="16.28515625" style="165" customWidth="1"/>
    <col min="12298" max="12544" width="9.140625" style="165"/>
    <col min="12545" max="12545" width="38.28515625" style="165" customWidth="1"/>
    <col min="12546" max="12546" width="23" style="165" customWidth="1"/>
    <col min="12547" max="12547" width="15.85546875" style="165" customWidth="1"/>
    <col min="12548" max="12548" width="12.7109375" style="165" customWidth="1"/>
    <col min="12549" max="12549" width="11.140625" style="165" customWidth="1"/>
    <col min="12550" max="12550" width="15.5703125" style="165" customWidth="1"/>
    <col min="12551" max="12551" width="13.28515625" style="165" customWidth="1"/>
    <col min="12552" max="12552" width="11.28515625" style="165" customWidth="1"/>
    <col min="12553" max="12553" width="16.28515625" style="165" customWidth="1"/>
    <col min="12554" max="12800" width="9.140625" style="165"/>
    <col min="12801" max="12801" width="38.28515625" style="165" customWidth="1"/>
    <col min="12802" max="12802" width="23" style="165" customWidth="1"/>
    <col min="12803" max="12803" width="15.85546875" style="165" customWidth="1"/>
    <col min="12804" max="12804" width="12.7109375" style="165" customWidth="1"/>
    <col min="12805" max="12805" width="11.140625" style="165" customWidth="1"/>
    <col min="12806" max="12806" width="15.5703125" style="165" customWidth="1"/>
    <col min="12807" max="12807" width="13.28515625" style="165" customWidth="1"/>
    <col min="12808" max="12808" width="11.28515625" style="165" customWidth="1"/>
    <col min="12809" max="12809" width="16.28515625" style="165" customWidth="1"/>
    <col min="12810" max="13056" width="9.140625" style="165"/>
    <col min="13057" max="13057" width="38.28515625" style="165" customWidth="1"/>
    <col min="13058" max="13058" width="23" style="165" customWidth="1"/>
    <col min="13059" max="13059" width="15.85546875" style="165" customWidth="1"/>
    <col min="13060" max="13060" width="12.7109375" style="165" customWidth="1"/>
    <col min="13061" max="13061" width="11.140625" style="165" customWidth="1"/>
    <col min="13062" max="13062" width="15.5703125" style="165" customWidth="1"/>
    <col min="13063" max="13063" width="13.28515625" style="165" customWidth="1"/>
    <col min="13064" max="13064" width="11.28515625" style="165" customWidth="1"/>
    <col min="13065" max="13065" width="16.28515625" style="165" customWidth="1"/>
    <col min="13066" max="13312" width="9.140625" style="165"/>
    <col min="13313" max="13313" width="38.28515625" style="165" customWidth="1"/>
    <col min="13314" max="13314" width="23" style="165" customWidth="1"/>
    <col min="13315" max="13315" width="15.85546875" style="165" customWidth="1"/>
    <col min="13316" max="13316" width="12.7109375" style="165" customWidth="1"/>
    <col min="13317" max="13317" width="11.140625" style="165" customWidth="1"/>
    <col min="13318" max="13318" width="15.5703125" style="165" customWidth="1"/>
    <col min="13319" max="13319" width="13.28515625" style="165" customWidth="1"/>
    <col min="13320" max="13320" width="11.28515625" style="165" customWidth="1"/>
    <col min="13321" max="13321" width="16.28515625" style="165" customWidth="1"/>
    <col min="13322" max="13568" width="9.140625" style="165"/>
    <col min="13569" max="13569" width="38.28515625" style="165" customWidth="1"/>
    <col min="13570" max="13570" width="23" style="165" customWidth="1"/>
    <col min="13571" max="13571" width="15.85546875" style="165" customWidth="1"/>
    <col min="13572" max="13572" width="12.7109375" style="165" customWidth="1"/>
    <col min="13573" max="13573" width="11.140625" style="165" customWidth="1"/>
    <col min="13574" max="13574" width="15.5703125" style="165" customWidth="1"/>
    <col min="13575" max="13575" width="13.28515625" style="165" customWidth="1"/>
    <col min="13576" max="13576" width="11.28515625" style="165" customWidth="1"/>
    <col min="13577" max="13577" width="16.28515625" style="165" customWidth="1"/>
    <col min="13578" max="13824" width="9.140625" style="165"/>
    <col min="13825" max="13825" width="38.28515625" style="165" customWidth="1"/>
    <col min="13826" max="13826" width="23" style="165" customWidth="1"/>
    <col min="13827" max="13827" width="15.85546875" style="165" customWidth="1"/>
    <col min="13828" max="13828" width="12.7109375" style="165" customWidth="1"/>
    <col min="13829" max="13829" width="11.140625" style="165" customWidth="1"/>
    <col min="13830" max="13830" width="15.5703125" style="165" customWidth="1"/>
    <col min="13831" max="13831" width="13.28515625" style="165" customWidth="1"/>
    <col min="13832" max="13832" width="11.28515625" style="165" customWidth="1"/>
    <col min="13833" max="13833" width="16.28515625" style="165" customWidth="1"/>
    <col min="13834" max="14080" width="9.140625" style="165"/>
    <col min="14081" max="14081" width="38.28515625" style="165" customWidth="1"/>
    <col min="14082" max="14082" width="23" style="165" customWidth="1"/>
    <col min="14083" max="14083" width="15.85546875" style="165" customWidth="1"/>
    <col min="14084" max="14084" width="12.7109375" style="165" customWidth="1"/>
    <col min="14085" max="14085" width="11.140625" style="165" customWidth="1"/>
    <col min="14086" max="14086" width="15.5703125" style="165" customWidth="1"/>
    <col min="14087" max="14087" width="13.28515625" style="165" customWidth="1"/>
    <col min="14088" max="14088" width="11.28515625" style="165" customWidth="1"/>
    <col min="14089" max="14089" width="16.28515625" style="165" customWidth="1"/>
    <col min="14090" max="14336" width="9.140625" style="165"/>
    <col min="14337" max="14337" width="38.28515625" style="165" customWidth="1"/>
    <col min="14338" max="14338" width="23" style="165" customWidth="1"/>
    <col min="14339" max="14339" width="15.85546875" style="165" customWidth="1"/>
    <col min="14340" max="14340" width="12.7109375" style="165" customWidth="1"/>
    <col min="14341" max="14341" width="11.140625" style="165" customWidth="1"/>
    <col min="14342" max="14342" width="15.5703125" style="165" customWidth="1"/>
    <col min="14343" max="14343" width="13.28515625" style="165" customWidth="1"/>
    <col min="14344" max="14344" width="11.28515625" style="165" customWidth="1"/>
    <col min="14345" max="14345" width="16.28515625" style="165" customWidth="1"/>
    <col min="14346" max="14592" width="9.140625" style="165"/>
    <col min="14593" max="14593" width="38.28515625" style="165" customWidth="1"/>
    <col min="14594" max="14594" width="23" style="165" customWidth="1"/>
    <col min="14595" max="14595" width="15.85546875" style="165" customWidth="1"/>
    <col min="14596" max="14596" width="12.7109375" style="165" customWidth="1"/>
    <col min="14597" max="14597" width="11.140625" style="165" customWidth="1"/>
    <col min="14598" max="14598" width="15.5703125" style="165" customWidth="1"/>
    <col min="14599" max="14599" width="13.28515625" style="165" customWidth="1"/>
    <col min="14600" max="14600" width="11.28515625" style="165" customWidth="1"/>
    <col min="14601" max="14601" width="16.28515625" style="165" customWidth="1"/>
    <col min="14602" max="14848" width="9.140625" style="165"/>
    <col min="14849" max="14849" width="38.28515625" style="165" customWidth="1"/>
    <col min="14850" max="14850" width="23" style="165" customWidth="1"/>
    <col min="14851" max="14851" width="15.85546875" style="165" customWidth="1"/>
    <col min="14852" max="14852" width="12.7109375" style="165" customWidth="1"/>
    <col min="14853" max="14853" width="11.140625" style="165" customWidth="1"/>
    <col min="14854" max="14854" width="15.5703125" style="165" customWidth="1"/>
    <col min="14855" max="14855" width="13.28515625" style="165" customWidth="1"/>
    <col min="14856" max="14856" width="11.28515625" style="165" customWidth="1"/>
    <col min="14857" max="14857" width="16.28515625" style="165" customWidth="1"/>
    <col min="14858" max="15104" width="9.140625" style="165"/>
    <col min="15105" max="15105" width="38.28515625" style="165" customWidth="1"/>
    <col min="15106" max="15106" width="23" style="165" customWidth="1"/>
    <col min="15107" max="15107" width="15.85546875" style="165" customWidth="1"/>
    <col min="15108" max="15108" width="12.7109375" style="165" customWidth="1"/>
    <col min="15109" max="15109" width="11.140625" style="165" customWidth="1"/>
    <col min="15110" max="15110" width="15.5703125" style="165" customWidth="1"/>
    <col min="15111" max="15111" width="13.28515625" style="165" customWidth="1"/>
    <col min="15112" max="15112" width="11.28515625" style="165" customWidth="1"/>
    <col min="15113" max="15113" width="16.28515625" style="165" customWidth="1"/>
    <col min="15114" max="15360" width="9.140625" style="165"/>
    <col min="15361" max="15361" width="38.28515625" style="165" customWidth="1"/>
    <col min="15362" max="15362" width="23" style="165" customWidth="1"/>
    <col min="15363" max="15363" width="15.85546875" style="165" customWidth="1"/>
    <col min="15364" max="15364" width="12.7109375" style="165" customWidth="1"/>
    <col min="15365" max="15365" width="11.140625" style="165" customWidth="1"/>
    <col min="15366" max="15366" width="15.5703125" style="165" customWidth="1"/>
    <col min="15367" max="15367" width="13.28515625" style="165" customWidth="1"/>
    <col min="15368" max="15368" width="11.28515625" style="165" customWidth="1"/>
    <col min="15369" max="15369" width="16.28515625" style="165" customWidth="1"/>
    <col min="15370" max="15616" width="9.140625" style="165"/>
    <col min="15617" max="15617" width="38.28515625" style="165" customWidth="1"/>
    <col min="15618" max="15618" width="23" style="165" customWidth="1"/>
    <col min="15619" max="15619" width="15.85546875" style="165" customWidth="1"/>
    <col min="15620" max="15620" width="12.7109375" style="165" customWidth="1"/>
    <col min="15621" max="15621" width="11.140625" style="165" customWidth="1"/>
    <col min="15622" max="15622" width="15.5703125" style="165" customWidth="1"/>
    <col min="15623" max="15623" width="13.28515625" style="165" customWidth="1"/>
    <col min="15624" max="15624" width="11.28515625" style="165" customWidth="1"/>
    <col min="15625" max="15625" width="16.28515625" style="165" customWidth="1"/>
    <col min="15626" max="15872" width="9.140625" style="165"/>
    <col min="15873" max="15873" width="38.28515625" style="165" customWidth="1"/>
    <col min="15874" max="15874" width="23" style="165" customWidth="1"/>
    <col min="15875" max="15875" width="15.85546875" style="165" customWidth="1"/>
    <col min="15876" max="15876" width="12.7109375" style="165" customWidth="1"/>
    <col min="15877" max="15877" width="11.140625" style="165" customWidth="1"/>
    <col min="15878" max="15878" width="15.5703125" style="165" customWidth="1"/>
    <col min="15879" max="15879" width="13.28515625" style="165" customWidth="1"/>
    <col min="15880" max="15880" width="11.28515625" style="165" customWidth="1"/>
    <col min="15881" max="15881" width="16.28515625" style="165" customWidth="1"/>
    <col min="15882" max="16128" width="9.140625" style="165"/>
    <col min="16129" max="16129" width="38.28515625" style="165" customWidth="1"/>
    <col min="16130" max="16130" width="23" style="165" customWidth="1"/>
    <col min="16131" max="16131" width="15.85546875" style="165" customWidth="1"/>
    <col min="16132" max="16132" width="12.7109375" style="165" customWidth="1"/>
    <col min="16133" max="16133" width="11.140625" style="165" customWidth="1"/>
    <col min="16134" max="16134" width="15.5703125" style="165" customWidth="1"/>
    <col min="16135" max="16135" width="13.28515625" style="165" customWidth="1"/>
    <col min="16136" max="16136" width="11.28515625" style="165" customWidth="1"/>
    <col min="16137" max="16137" width="16.28515625" style="165" customWidth="1"/>
    <col min="16138" max="16384" width="9.140625" style="165"/>
  </cols>
  <sheetData>
    <row r="2" spans="1:10">
      <c r="G2" s="224" t="s">
        <v>815</v>
      </c>
      <c r="H2" s="224"/>
      <c r="I2" s="224"/>
      <c r="J2" s="224"/>
    </row>
    <row r="3" spans="1:10">
      <c r="G3" s="224" t="s">
        <v>810</v>
      </c>
      <c r="H3" s="224"/>
      <c r="I3" s="224"/>
      <c r="J3" s="224"/>
    </row>
    <row r="4" spans="1:10">
      <c r="G4" s="224" t="s">
        <v>811</v>
      </c>
      <c r="H4" s="224"/>
      <c r="I4" s="224"/>
      <c r="J4" s="224"/>
    </row>
    <row r="5" spans="1:10">
      <c r="G5" s="224" t="s">
        <v>812</v>
      </c>
      <c r="H5" s="224"/>
      <c r="I5" s="224"/>
      <c r="J5" s="224"/>
    </row>
    <row r="6" spans="1:10">
      <c r="G6" s="224" t="s">
        <v>813</v>
      </c>
      <c r="H6" s="224"/>
      <c r="I6" s="224"/>
      <c r="J6" s="224"/>
    </row>
    <row r="7" spans="1:10">
      <c r="G7" s="50" t="s">
        <v>819</v>
      </c>
      <c r="H7" s="224"/>
      <c r="I7" s="224"/>
      <c r="J7" s="224"/>
    </row>
    <row r="9" spans="1:10">
      <c r="E9" s="180"/>
      <c r="F9" s="180"/>
      <c r="G9" s="181"/>
      <c r="H9" s="50"/>
      <c r="I9" s="165"/>
    </row>
    <row r="10" spans="1:10">
      <c r="E10" s="180"/>
      <c r="F10" s="180"/>
      <c r="G10" s="181"/>
      <c r="H10" s="50"/>
      <c r="I10" s="165"/>
    </row>
    <row r="11" spans="1:10">
      <c r="E11" s="180"/>
      <c r="F11" s="180"/>
      <c r="G11" s="181"/>
      <c r="H11" s="50"/>
      <c r="I11" s="165"/>
    </row>
    <row r="12" spans="1:10">
      <c r="E12" s="180"/>
      <c r="F12" s="180"/>
      <c r="G12" s="181"/>
      <c r="H12" s="50"/>
      <c r="I12" s="165"/>
    </row>
    <row r="13" spans="1:10">
      <c r="E13" s="180"/>
      <c r="F13" s="180"/>
      <c r="G13" s="181"/>
      <c r="H13" s="50"/>
      <c r="I13" s="165"/>
    </row>
    <row r="14" spans="1:10">
      <c r="F14" s="182"/>
      <c r="G14" s="181"/>
      <c r="H14" s="50"/>
      <c r="I14" s="2"/>
    </row>
    <row r="15" spans="1:10">
      <c r="F15" s="182"/>
      <c r="G15" s="181"/>
    </row>
    <row r="16" spans="1:10" ht="40.5" customHeight="1">
      <c r="A16" s="273" t="s">
        <v>741</v>
      </c>
      <c r="B16" s="273"/>
      <c r="C16" s="275"/>
      <c r="D16" s="275"/>
      <c r="E16" s="275"/>
      <c r="F16" s="275"/>
      <c r="G16" s="275"/>
      <c r="H16" s="275"/>
      <c r="I16" s="275"/>
    </row>
    <row r="17" spans="1:256">
      <c r="F17" s="166"/>
      <c r="G17" s="166"/>
      <c r="H17" s="166"/>
      <c r="I17" s="226" t="s">
        <v>818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</row>
    <row r="18" spans="1:256" ht="144" customHeight="1">
      <c r="A18" s="183" t="s">
        <v>730</v>
      </c>
      <c r="B18" s="183" t="s">
        <v>742</v>
      </c>
      <c r="C18" s="183" t="s">
        <v>743</v>
      </c>
      <c r="D18" s="183" t="s">
        <v>744</v>
      </c>
      <c r="E18" s="183" t="s">
        <v>745</v>
      </c>
      <c r="F18" s="184" t="s">
        <v>746</v>
      </c>
      <c r="G18" s="183" t="s">
        <v>747</v>
      </c>
      <c r="H18" s="183" t="s">
        <v>748</v>
      </c>
      <c r="I18" s="183" t="s">
        <v>749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  <c r="IR18" s="164"/>
      <c r="IS18" s="164"/>
      <c r="IT18" s="164"/>
      <c r="IU18" s="164"/>
      <c r="IV18" s="164"/>
    </row>
    <row r="19" spans="1:256" ht="24" customHeight="1">
      <c r="A19" s="168" t="s">
        <v>735</v>
      </c>
      <c r="B19" s="168"/>
      <c r="C19" s="170">
        <f t="shared" ref="C19:I19" si="0">C21+C22</f>
        <v>5486.2212900000004</v>
      </c>
      <c r="D19" s="170">
        <f t="shared" si="0"/>
        <v>9967.6284400000004</v>
      </c>
      <c r="E19" s="170">
        <f t="shared" si="0"/>
        <v>5486.2112900000002</v>
      </c>
      <c r="F19" s="170">
        <f t="shared" si="0"/>
        <v>9967.6384400000006</v>
      </c>
      <c r="G19" s="170">
        <f t="shared" si="0"/>
        <v>13139.310450000001</v>
      </c>
      <c r="H19" s="170">
        <f t="shared" si="0"/>
        <v>9967.6282100000008</v>
      </c>
      <c r="I19" s="170">
        <f t="shared" si="0"/>
        <v>13139.320680000001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  <c r="IV19" s="164"/>
    </row>
    <row r="20" spans="1:256" ht="22.5" customHeight="1">
      <c r="A20" s="168" t="s">
        <v>736</v>
      </c>
      <c r="B20" s="168"/>
      <c r="C20" s="170"/>
      <c r="D20" s="170"/>
      <c r="E20" s="170"/>
      <c r="F20" s="170"/>
      <c r="G20" s="185"/>
      <c r="H20" s="185"/>
      <c r="I20" s="185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</row>
    <row r="21" spans="1:256" ht="53.25" customHeight="1">
      <c r="A21" s="168" t="s">
        <v>737</v>
      </c>
      <c r="B21" s="169" t="s">
        <v>750</v>
      </c>
      <c r="C21" s="170">
        <v>5486.2112900000002</v>
      </c>
      <c r="D21" s="170">
        <v>9967.6284400000004</v>
      </c>
      <c r="E21" s="170">
        <v>5486.2112900000002</v>
      </c>
      <c r="F21" s="170">
        <f>C21+D21-E21</f>
        <v>9967.6284400000004</v>
      </c>
      <c r="G21" s="170">
        <v>13139.310450000001</v>
      </c>
      <c r="H21" s="170">
        <v>9967.6282100000008</v>
      </c>
      <c r="I21" s="170">
        <f>F21+G21-H21</f>
        <v>13139.310680000001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  <c r="IV21" s="164"/>
    </row>
    <row r="22" spans="1:256" ht="54" customHeight="1">
      <c r="A22" s="168" t="s">
        <v>739</v>
      </c>
      <c r="B22" s="168"/>
      <c r="C22" s="170">
        <v>0.01</v>
      </c>
      <c r="D22" s="170">
        <v>0</v>
      </c>
      <c r="E22" s="170">
        <v>0</v>
      </c>
      <c r="F22" s="170">
        <f>C22+D22-E22</f>
        <v>0.01</v>
      </c>
      <c r="G22" s="170">
        <v>0</v>
      </c>
      <c r="H22" s="170">
        <v>0</v>
      </c>
      <c r="I22" s="170">
        <f>F22-H22</f>
        <v>0.01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  <c r="IR22" s="164"/>
      <c r="IS22" s="164"/>
      <c r="IT22" s="164"/>
      <c r="IU22" s="164"/>
      <c r="IV22" s="164"/>
    </row>
    <row r="23" spans="1:256">
      <c r="A23" s="171"/>
      <c r="B23" s="171"/>
      <c r="C23" s="172"/>
      <c r="D23" s="172"/>
      <c r="E23" s="172"/>
      <c r="F23" s="173"/>
      <c r="G23" s="186"/>
      <c r="H23" s="187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  <c r="IO23" s="164"/>
      <c r="IP23" s="164"/>
      <c r="IQ23" s="164"/>
      <c r="IR23" s="164"/>
      <c r="IS23" s="164"/>
      <c r="IT23" s="164"/>
      <c r="IU23" s="164"/>
      <c r="IV23" s="164"/>
    </row>
    <row r="24" spans="1:256" ht="12.75">
      <c r="A24" s="165"/>
      <c r="B24" s="165"/>
      <c r="C24" s="165"/>
      <c r="D24" s="165"/>
      <c r="E24" s="165"/>
      <c r="F24" s="165"/>
      <c r="G24" s="165"/>
      <c r="H24" s="165"/>
      <c r="I24" s="165"/>
    </row>
    <row r="25" spans="1:256" ht="12.75">
      <c r="A25" s="165"/>
      <c r="B25" s="165"/>
      <c r="C25" s="165"/>
      <c r="D25" s="165"/>
      <c r="E25" s="165"/>
      <c r="F25" s="165"/>
      <c r="G25" s="165"/>
      <c r="H25" s="165"/>
      <c r="I25" s="165"/>
    </row>
    <row r="26" spans="1:256" ht="16.5">
      <c r="A26" s="174" t="s">
        <v>2</v>
      </c>
      <c r="B26" s="174"/>
      <c r="C26" s="188"/>
      <c r="D26" s="188"/>
      <c r="E26" s="189"/>
      <c r="F26" s="190"/>
      <c r="G26" s="191"/>
      <c r="H26" s="190"/>
      <c r="I26" s="192" t="s">
        <v>740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  <c r="IL26" s="190"/>
      <c r="IM26" s="190"/>
      <c r="IN26" s="190"/>
      <c r="IO26" s="190"/>
      <c r="IP26" s="190"/>
      <c r="IQ26" s="190"/>
      <c r="IR26" s="190"/>
      <c r="IS26" s="190"/>
      <c r="IT26" s="190"/>
      <c r="IU26" s="190"/>
      <c r="IV26" s="190"/>
    </row>
    <row r="27" spans="1:256">
      <c r="G27" s="193"/>
    </row>
    <row r="28" spans="1:256">
      <c r="D28" s="193"/>
    </row>
  </sheetData>
  <mergeCells count="1">
    <mergeCell ref="A16:I1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topLeftCell="A6" zoomScaleSheetLayoutView="100" workbookViewId="0">
      <selection activeCell="B6" sqref="B6"/>
    </sheetView>
  </sheetViews>
  <sheetFormatPr defaultRowHeight="12.75"/>
  <cols>
    <col min="1" max="1" width="78.42578125" style="1" customWidth="1"/>
    <col min="2" max="2" width="38" style="1" customWidth="1"/>
    <col min="3" max="3" width="16.28515625" style="1" customWidth="1"/>
    <col min="4" max="4" width="12.28515625" style="195" customWidth="1"/>
    <col min="5" max="256" width="9.14062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9.14062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9.14062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9.14062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9.14062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9.14062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9.14062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9.14062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9.14062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9.14062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9.14062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9.14062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9.14062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9.14062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9.14062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9.14062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9.14062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9.14062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9.14062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9.14062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9.14062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9.14062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9.14062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9.14062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9.14062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9.14062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9.14062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9.14062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9.14062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9.14062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9.14062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9.14062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9.14062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9.14062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9.14062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9.14062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9.14062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9.14062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9.14062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9.14062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9.14062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9.14062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9.14062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9.14062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9.14062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9.14062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9.14062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9.14062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9.14062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9.14062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9.14062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9.14062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9.14062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9.14062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9.14062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9.14062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9.14062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9.14062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9.14062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9.14062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9.14062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9.14062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9.14062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9.140625" style="1"/>
  </cols>
  <sheetData>
    <row r="1" spans="1:5" ht="15.75">
      <c r="B1" s="224" t="s">
        <v>816</v>
      </c>
      <c r="C1" s="224"/>
      <c r="D1" s="164"/>
      <c r="E1" s="165"/>
    </row>
    <row r="2" spans="1:5" ht="15.75">
      <c r="B2" s="224" t="s">
        <v>810</v>
      </c>
      <c r="C2" s="224"/>
      <c r="D2" s="164"/>
      <c r="E2" s="165"/>
    </row>
    <row r="3" spans="1:5" ht="15.75">
      <c r="B3" s="224" t="s">
        <v>811</v>
      </c>
      <c r="C3" s="224"/>
      <c r="D3" s="164"/>
      <c r="E3" s="165"/>
    </row>
    <row r="4" spans="1:5" ht="15.75">
      <c r="B4" s="224" t="s">
        <v>812</v>
      </c>
      <c r="C4" s="224"/>
      <c r="D4" s="164"/>
      <c r="E4" s="165"/>
    </row>
    <row r="5" spans="1:5" ht="15.75">
      <c r="B5" s="224" t="s">
        <v>813</v>
      </c>
      <c r="C5" s="224"/>
      <c r="D5" s="164"/>
      <c r="E5" s="165"/>
    </row>
    <row r="6" spans="1:5" ht="15">
      <c r="B6" s="50" t="s">
        <v>819</v>
      </c>
    </row>
    <row r="9" spans="1:5" ht="15">
      <c r="B9" s="50"/>
      <c r="C9" s="165"/>
      <c r="D9" s="194"/>
    </row>
    <row r="10" spans="1:5" ht="15">
      <c r="B10" s="50"/>
      <c r="C10" s="165"/>
      <c r="D10" s="194"/>
    </row>
    <row r="11" spans="1:5" ht="15">
      <c r="B11" s="50"/>
      <c r="C11" s="165"/>
      <c r="D11" s="194"/>
    </row>
    <row r="12" spans="1:5" ht="15">
      <c r="B12" s="50"/>
      <c r="C12" s="165"/>
      <c r="D12" s="194"/>
    </row>
    <row r="13" spans="1:5" ht="15">
      <c r="B13" s="50"/>
      <c r="C13" s="165"/>
      <c r="D13" s="194"/>
    </row>
    <row r="14" spans="1:5" ht="15">
      <c r="B14" s="50"/>
      <c r="C14" s="2"/>
      <c r="D14" s="194"/>
    </row>
    <row r="16" spans="1:5" ht="45" customHeight="1">
      <c r="A16" s="276" t="s">
        <v>751</v>
      </c>
      <c r="B16" s="277"/>
      <c r="C16" s="277"/>
    </row>
    <row r="17" spans="1:3" ht="15">
      <c r="B17" s="278" t="s">
        <v>818</v>
      </c>
      <c r="C17" s="278"/>
    </row>
    <row r="18" spans="1:3" ht="15.75">
      <c r="A18" s="196" t="s">
        <v>1</v>
      </c>
      <c r="B18" s="196" t="s">
        <v>176</v>
      </c>
      <c r="C18" s="197" t="s">
        <v>752</v>
      </c>
    </row>
    <row r="19" spans="1:3" ht="15.75">
      <c r="A19" s="198" t="s">
        <v>753</v>
      </c>
      <c r="B19" s="199" t="s">
        <v>754</v>
      </c>
      <c r="C19" s="200">
        <f>C20+C25+C30+C39</f>
        <v>41570.041909999905</v>
      </c>
    </row>
    <row r="20" spans="1:3" ht="15.75">
      <c r="A20" s="198" t="s">
        <v>755</v>
      </c>
      <c r="B20" s="199" t="s">
        <v>756</v>
      </c>
      <c r="C20" s="200">
        <f>C21+C23</f>
        <v>5486.2112900000002</v>
      </c>
    </row>
    <row r="21" spans="1:3" ht="31.5">
      <c r="A21" s="201" t="s">
        <v>757</v>
      </c>
      <c r="B21" s="202" t="s">
        <v>758</v>
      </c>
      <c r="C21" s="203">
        <f>C22</f>
        <v>5486.2112900000002</v>
      </c>
    </row>
    <row r="22" spans="1:3" ht="31.5">
      <c r="A22" s="168" t="s">
        <v>759</v>
      </c>
      <c r="B22" s="202" t="s">
        <v>760</v>
      </c>
      <c r="C22" s="203">
        <v>5486.2112900000002</v>
      </c>
    </row>
    <row r="23" spans="1:3" ht="31.5">
      <c r="A23" s="204" t="s">
        <v>761</v>
      </c>
      <c r="B23" s="202" t="s">
        <v>762</v>
      </c>
      <c r="C23" s="203">
        <v>0</v>
      </c>
    </row>
    <row r="24" spans="1:3" ht="31.5">
      <c r="A24" s="205" t="s">
        <v>763</v>
      </c>
      <c r="B24" s="202" t="s">
        <v>764</v>
      </c>
      <c r="C24" s="203">
        <v>0</v>
      </c>
    </row>
    <row r="25" spans="1:3" ht="31.5">
      <c r="A25" s="206" t="s">
        <v>765</v>
      </c>
      <c r="B25" s="199" t="s">
        <v>766</v>
      </c>
      <c r="C25" s="200">
        <f>C26+C28</f>
        <v>0</v>
      </c>
    </row>
    <row r="26" spans="1:3" ht="31.5">
      <c r="A26" s="168" t="s">
        <v>767</v>
      </c>
      <c r="B26" s="207" t="s">
        <v>768</v>
      </c>
      <c r="C26" s="203">
        <f>C27</f>
        <v>0</v>
      </c>
    </row>
    <row r="27" spans="1:3" ht="47.25">
      <c r="A27" s="168" t="s">
        <v>769</v>
      </c>
      <c r="B27" s="207" t="s">
        <v>770</v>
      </c>
      <c r="C27" s="203">
        <v>0</v>
      </c>
    </row>
    <row r="28" spans="1:3" ht="47.25">
      <c r="A28" s="201" t="s">
        <v>771</v>
      </c>
      <c r="B28" s="202" t="s">
        <v>772</v>
      </c>
      <c r="C28" s="208">
        <f>C29</f>
        <v>0</v>
      </c>
    </row>
    <row r="29" spans="1:3" ht="47.25">
      <c r="A29" s="201" t="s">
        <v>773</v>
      </c>
      <c r="B29" s="202" t="s">
        <v>774</v>
      </c>
      <c r="C29" s="208">
        <v>0</v>
      </c>
    </row>
    <row r="30" spans="1:3" ht="15.75">
      <c r="A30" s="198" t="s">
        <v>775</v>
      </c>
      <c r="B30" s="199" t="s">
        <v>776</v>
      </c>
      <c r="C30" s="209">
        <f>C31+C35</f>
        <v>36083.830619999906</v>
      </c>
    </row>
    <row r="31" spans="1:3" ht="15.75">
      <c r="A31" s="201" t="s">
        <v>777</v>
      </c>
      <c r="B31" s="202" t="s">
        <v>778</v>
      </c>
      <c r="C31" s="208">
        <f>C32</f>
        <v>-1344127.1693800001</v>
      </c>
    </row>
    <row r="32" spans="1:3" ht="15.75">
      <c r="A32" s="201" t="s">
        <v>779</v>
      </c>
      <c r="B32" s="202" t="s">
        <v>780</v>
      </c>
      <c r="C32" s="203">
        <f>C33</f>
        <v>-1344127.1693800001</v>
      </c>
    </row>
    <row r="33" spans="1:3" ht="15.75">
      <c r="A33" s="201" t="s">
        <v>781</v>
      </c>
      <c r="B33" s="202" t="s">
        <v>782</v>
      </c>
      <c r="C33" s="203">
        <f>C34</f>
        <v>-1344127.1693800001</v>
      </c>
    </row>
    <row r="34" spans="1:3" ht="31.5">
      <c r="A34" s="201" t="s">
        <v>783</v>
      </c>
      <c r="B34" s="202" t="s">
        <v>784</v>
      </c>
      <c r="C34" s="203">
        <f>-1338640.95809-5486.21129</f>
        <v>-1344127.1693800001</v>
      </c>
    </row>
    <row r="35" spans="1:3" ht="15.75">
      <c r="A35" s="201" t="s">
        <v>785</v>
      </c>
      <c r="B35" s="202" t="s">
        <v>786</v>
      </c>
      <c r="C35" s="203">
        <f>C36</f>
        <v>1380211</v>
      </c>
    </row>
    <row r="36" spans="1:3" ht="15.75">
      <c r="A36" s="204" t="s">
        <v>787</v>
      </c>
      <c r="B36" s="210" t="s">
        <v>788</v>
      </c>
      <c r="C36" s="211">
        <f>C37</f>
        <v>1380211</v>
      </c>
    </row>
    <row r="37" spans="1:3" ht="15.75">
      <c r="A37" s="204" t="s">
        <v>789</v>
      </c>
      <c r="B37" s="212" t="s">
        <v>790</v>
      </c>
      <c r="C37" s="213">
        <f>C38</f>
        <v>1380211</v>
      </c>
    </row>
    <row r="38" spans="1:3" ht="31.5">
      <c r="A38" s="204" t="s">
        <v>791</v>
      </c>
      <c r="B38" s="212" t="s">
        <v>792</v>
      </c>
      <c r="C38" s="213">
        <v>1380211</v>
      </c>
    </row>
    <row r="39" spans="1:3" ht="15.75">
      <c r="A39" s="214" t="s">
        <v>793</v>
      </c>
      <c r="B39" s="215" t="s">
        <v>794</v>
      </c>
      <c r="C39" s="216">
        <v>0</v>
      </c>
    </row>
    <row r="40" spans="1:3" ht="31.5">
      <c r="A40" s="214" t="s">
        <v>795</v>
      </c>
      <c r="B40" s="215" t="s">
        <v>796</v>
      </c>
      <c r="C40" s="216">
        <f>C44</f>
        <v>0</v>
      </c>
    </row>
    <row r="41" spans="1:3" ht="31.5">
      <c r="A41" s="205" t="s">
        <v>795</v>
      </c>
      <c r="B41" s="215" t="s">
        <v>797</v>
      </c>
      <c r="C41" s="216">
        <v>0</v>
      </c>
    </row>
    <row r="42" spans="1:3" ht="31.5">
      <c r="A42" s="205" t="s">
        <v>798</v>
      </c>
      <c r="B42" s="215" t="s">
        <v>799</v>
      </c>
      <c r="C42" s="216">
        <v>0</v>
      </c>
    </row>
    <row r="43" spans="1:3" ht="47.25">
      <c r="A43" s="205" t="s">
        <v>800</v>
      </c>
      <c r="B43" s="215" t="s">
        <v>801</v>
      </c>
      <c r="C43" s="216">
        <v>0</v>
      </c>
    </row>
    <row r="44" spans="1:3" ht="31.5">
      <c r="A44" s="217" t="s">
        <v>802</v>
      </c>
      <c r="B44" s="215" t="s">
        <v>803</v>
      </c>
      <c r="C44" s="216">
        <f>C45</f>
        <v>0</v>
      </c>
    </row>
    <row r="45" spans="1:3" ht="47.25">
      <c r="A45" s="217" t="s">
        <v>804</v>
      </c>
      <c r="B45" s="215" t="s">
        <v>805</v>
      </c>
      <c r="C45" s="216">
        <f>C46</f>
        <v>0</v>
      </c>
    </row>
    <row r="46" spans="1:3" ht="47.25">
      <c r="A46" s="217" t="s">
        <v>806</v>
      </c>
      <c r="B46" s="215" t="s">
        <v>807</v>
      </c>
      <c r="C46" s="216">
        <v>0</v>
      </c>
    </row>
    <row r="49" spans="1:3" ht="15.75">
      <c r="A49" s="218" t="s">
        <v>2</v>
      </c>
      <c r="C49" s="219" t="s">
        <v>740</v>
      </c>
    </row>
    <row r="50" spans="1:3">
      <c r="C50" s="220"/>
    </row>
  </sheetData>
  <mergeCells count="2">
    <mergeCell ref="A16:C16"/>
    <mergeCell ref="B17:C1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C6" sqref="C6"/>
    </sheetView>
  </sheetViews>
  <sheetFormatPr defaultRowHeight="12.75"/>
  <cols>
    <col min="1" max="1" width="65.7109375" style="1" customWidth="1"/>
    <col min="2" max="2" width="30" style="1" customWidth="1"/>
    <col min="3" max="3" width="25.85546875" style="1" customWidth="1"/>
    <col min="4" max="4" width="24.140625" style="1" customWidth="1"/>
    <col min="5" max="5" width="9.140625" style="1" customWidth="1"/>
    <col min="6" max="256" width="9.14062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9.14062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9.14062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9.14062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9.14062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9.14062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9.14062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9.14062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9.14062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9.14062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9.14062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9.14062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9.14062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9.14062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9.14062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9.14062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9.14062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9.14062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9.14062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9.14062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9.14062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9.14062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9.14062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9.14062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9.14062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9.14062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9.14062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9.14062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9.14062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9.14062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9.14062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9.14062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9.14062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9.14062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9.14062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9.14062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9.14062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9.14062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9.14062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9.14062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9.14062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9.14062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9.14062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9.14062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9.14062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9.14062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9.14062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9.14062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9.14062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9.14062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9.14062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9.14062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9.14062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9.14062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9.14062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9.14062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9.14062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9.14062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9.14062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9.14062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9.14062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9.14062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9.14062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9.140625" style="1"/>
  </cols>
  <sheetData>
    <row r="1" spans="1:6" ht="15.75">
      <c r="C1" s="164" t="s">
        <v>817</v>
      </c>
      <c r="D1" s="164"/>
      <c r="E1" s="164"/>
      <c r="F1" s="165"/>
    </row>
    <row r="2" spans="1:6" ht="15.75">
      <c r="C2" s="164" t="s">
        <v>810</v>
      </c>
      <c r="D2" s="164"/>
      <c r="E2" s="164"/>
      <c r="F2" s="165"/>
    </row>
    <row r="3" spans="1:6" ht="15.75">
      <c r="C3" s="164" t="s">
        <v>811</v>
      </c>
      <c r="D3" s="164"/>
      <c r="E3" s="164"/>
      <c r="F3" s="165"/>
    </row>
    <row r="4" spans="1:6" ht="15.75">
      <c r="C4" s="164" t="s">
        <v>812</v>
      </c>
      <c r="D4" s="164"/>
      <c r="E4" s="164"/>
      <c r="F4" s="165"/>
    </row>
    <row r="5" spans="1:6" ht="15.75">
      <c r="C5" s="164" t="s">
        <v>813</v>
      </c>
      <c r="D5" s="164"/>
      <c r="E5" s="164"/>
      <c r="F5" s="165"/>
    </row>
    <row r="6" spans="1:6" ht="15">
      <c r="C6" s="50" t="s">
        <v>819</v>
      </c>
    </row>
    <row r="7" spans="1:6" ht="15">
      <c r="B7" s="50"/>
      <c r="C7" s="165"/>
      <c r="D7" s="165"/>
    </row>
    <row r="8" spans="1:6" ht="15">
      <c r="B8" s="50"/>
      <c r="C8" s="165"/>
      <c r="D8" s="165"/>
    </row>
    <row r="9" spans="1:6" ht="15">
      <c r="B9" s="50"/>
      <c r="C9" s="165"/>
      <c r="D9" s="165"/>
    </row>
    <row r="10" spans="1:6" ht="15">
      <c r="B10" s="50"/>
      <c r="C10" s="165"/>
      <c r="D10" s="165"/>
    </row>
    <row r="11" spans="1:6" ht="15">
      <c r="B11" s="50"/>
      <c r="C11" s="165"/>
      <c r="D11" s="165"/>
    </row>
    <row r="12" spans="1:6" ht="15">
      <c r="B12" s="50"/>
      <c r="C12" s="2"/>
      <c r="D12" s="165"/>
    </row>
    <row r="14" spans="1:6" ht="42.75" customHeight="1">
      <c r="A14" s="276" t="s">
        <v>808</v>
      </c>
      <c r="B14" s="276"/>
      <c r="C14" s="276"/>
      <c r="D14" s="276"/>
    </row>
    <row r="15" spans="1:6" ht="15">
      <c r="B15" s="227"/>
      <c r="C15" s="227"/>
      <c r="D15" s="228" t="s">
        <v>818</v>
      </c>
    </row>
    <row r="16" spans="1:6" ht="15.75">
      <c r="A16" s="229" t="s">
        <v>1</v>
      </c>
      <c r="B16" s="229" t="s">
        <v>176</v>
      </c>
      <c r="C16" s="229">
        <v>2021</v>
      </c>
      <c r="D16" s="229">
        <v>2022</v>
      </c>
    </row>
    <row r="17" spans="1:4" ht="31.5">
      <c r="A17" s="230" t="s">
        <v>753</v>
      </c>
      <c r="B17" s="231" t="s">
        <v>754</v>
      </c>
      <c r="C17" s="221">
        <f>C18+C23+C28+C37</f>
        <v>4481.4175200001455</v>
      </c>
      <c r="D17" s="221">
        <f>D18+D23+D28+D37</f>
        <v>3171.6816399998552</v>
      </c>
    </row>
    <row r="18" spans="1:4" ht="31.5">
      <c r="A18" s="230" t="s">
        <v>755</v>
      </c>
      <c r="B18" s="231" t="s">
        <v>756</v>
      </c>
      <c r="C18" s="221">
        <f>C19+C21</f>
        <v>4481.4169200000006</v>
      </c>
      <c r="D18" s="221">
        <f>D19+D21</f>
        <v>3171.6822400000001</v>
      </c>
    </row>
    <row r="19" spans="1:4" ht="31.5">
      <c r="A19" s="232" t="s">
        <v>757</v>
      </c>
      <c r="B19" s="233" t="s">
        <v>758</v>
      </c>
      <c r="C19" s="213">
        <f>C20</f>
        <v>9967.6282100000008</v>
      </c>
      <c r="D19" s="213">
        <f>D20</f>
        <v>13139.310450000001</v>
      </c>
    </row>
    <row r="20" spans="1:4" ht="31.5">
      <c r="A20" s="168" t="s">
        <v>759</v>
      </c>
      <c r="B20" s="233" t="s">
        <v>760</v>
      </c>
      <c r="C20" s="213">
        <v>9967.6282100000008</v>
      </c>
      <c r="D20" s="213">
        <v>13139.310450000001</v>
      </c>
    </row>
    <row r="21" spans="1:4" ht="31.5">
      <c r="A21" s="232" t="s">
        <v>761</v>
      </c>
      <c r="B21" s="233" t="s">
        <v>762</v>
      </c>
      <c r="C21" s="213">
        <f>C22</f>
        <v>-5486.2112900000002</v>
      </c>
      <c r="D21" s="213">
        <f>D22</f>
        <v>-9967.6282100000008</v>
      </c>
    </row>
    <row r="22" spans="1:4" ht="31.5">
      <c r="A22" s="205" t="s">
        <v>763</v>
      </c>
      <c r="B22" s="233" t="s">
        <v>764</v>
      </c>
      <c r="C22" s="213">
        <v>-5486.2112900000002</v>
      </c>
      <c r="D22" s="213">
        <v>-9967.6282100000008</v>
      </c>
    </row>
    <row r="23" spans="1:4" ht="31.5">
      <c r="A23" s="230" t="s">
        <v>765</v>
      </c>
      <c r="B23" s="231" t="s">
        <v>766</v>
      </c>
      <c r="C23" s="221">
        <f>C24+C26</f>
        <v>0</v>
      </c>
      <c r="D23" s="221">
        <f>D24+D26</f>
        <v>0</v>
      </c>
    </row>
    <row r="24" spans="1:4" ht="31.5">
      <c r="A24" s="168" t="s">
        <v>767</v>
      </c>
      <c r="B24" s="207" t="s">
        <v>768</v>
      </c>
      <c r="C24" s="213">
        <f>C25</f>
        <v>0</v>
      </c>
      <c r="D24" s="213">
        <f>D25</f>
        <v>0</v>
      </c>
    </row>
    <row r="25" spans="1:4" ht="47.25">
      <c r="A25" s="168" t="s">
        <v>769</v>
      </c>
      <c r="B25" s="207" t="s">
        <v>770</v>
      </c>
      <c r="C25" s="213">
        <v>0</v>
      </c>
      <c r="D25" s="213">
        <v>0</v>
      </c>
    </row>
    <row r="26" spans="1:4" ht="47.25">
      <c r="A26" s="232" t="s">
        <v>771</v>
      </c>
      <c r="B26" s="233" t="s">
        <v>772</v>
      </c>
      <c r="C26" s="222">
        <f>C27</f>
        <v>0</v>
      </c>
      <c r="D26" s="222">
        <f>D27</f>
        <v>0</v>
      </c>
    </row>
    <row r="27" spans="1:4" ht="47.25">
      <c r="A27" s="232" t="s">
        <v>773</v>
      </c>
      <c r="B27" s="233" t="s">
        <v>774</v>
      </c>
      <c r="C27" s="222">
        <v>0</v>
      </c>
      <c r="D27" s="222">
        <v>0</v>
      </c>
    </row>
    <row r="28" spans="1:4" ht="31.5">
      <c r="A28" s="230" t="s">
        <v>775</v>
      </c>
      <c r="B28" s="231" t="s">
        <v>776</v>
      </c>
      <c r="C28" s="223">
        <f>C29+C33</f>
        <v>6.0000014491379261E-4</v>
      </c>
      <c r="D28" s="223">
        <f>D29+D33</f>
        <v>-6.0000014491379261E-4</v>
      </c>
    </row>
    <row r="29" spans="1:4" ht="15.75">
      <c r="A29" s="232" t="s">
        <v>777</v>
      </c>
      <c r="B29" s="233" t="s">
        <v>778</v>
      </c>
      <c r="C29" s="222">
        <f t="shared" ref="C29:D31" si="0">C30</f>
        <v>-1120506.66395</v>
      </c>
      <c r="D29" s="222">
        <f t="shared" si="0"/>
        <v>-1127947.0034</v>
      </c>
    </row>
    <row r="30" spans="1:4" ht="15.75">
      <c r="A30" s="232" t="s">
        <v>779</v>
      </c>
      <c r="B30" s="233" t="s">
        <v>780</v>
      </c>
      <c r="C30" s="213">
        <f t="shared" si="0"/>
        <v>-1120506.66395</v>
      </c>
      <c r="D30" s="213">
        <f t="shared" si="0"/>
        <v>-1127947.0034</v>
      </c>
    </row>
    <row r="31" spans="1:4" ht="15.75">
      <c r="A31" s="232" t="s">
        <v>781</v>
      </c>
      <c r="B31" s="233" t="s">
        <v>782</v>
      </c>
      <c r="C31" s="213">
        <f t="shared" si="0"/>
        <v>-1120506.66395</v>
      </c>
      <c r="D31" s="213">
        <f t="shared" si="0"/>
        <v>-1127947.0034</v>
      </c>
    </row>
    <row r="32" spans="1:4" ht="31.5">
      <c r="A32" s="232" t="s">
        <v>783</v>
      </c>
      <c r="B32" s="233" t="s">
        <v>784</v>
      </c>
      <c r="C32" s="213">
        <f>-1110539.03574-9967.62821</f>
        <v>-1120506.66395</v>
      </c>
      <c r="D32" s="213">
        <f>-1114807.69295-13139.31045</f>
        <v>-1127947.0034</v>
      </c>
    </row>
    <row r="33" spans="1:4" ht="15.75">
      <c r="A33" s="232" t="s">
        <v>785</v>
      </c>
      <c r="B33" s="233" t="s">
        <v>786</v>
      </c>
      <c r="C33" s="213">
        <f t="shared" ref="C33:D35" si="1">C34</f>
        <v>1120506.6645500001</v>
      </c>
      <c r="D33" s="213">
        <f t="shared" si="1"/>
        <v>1127947.0027999999</v>
      </c>
    </row>
    <row r="34" spans="1:4" ht="15.75">
      <c r="A34" s="232" t="s">
        <v>787</v>
      </c>
      <c r="B34" s="233" t="s">
        <v>788</v>
      </c>
      <c r="C34" s="213">
        <f t="shared" si="1"/>
        <v>1120506.6645500001</v>
      </c>
      <c r="D34" s="213">
        <f t="shared" si="1"/>
        <v>1127947.0027999999</v>
      </c>
    </row>
    <row r="35" spans="1:4" ht="15.75">
      <c r="A35" s="232" t="s">
        <v>789</v>
      </c>
      <c r="B35" s="233" t="s">
        <v>790</v>
      </c>
      <c r="C35" s="213">
        <f t="shared" si="1"/>
        <v>1120506.6645500001</v>
      </c>
      <c r="D35" s="213">
        <f t="shared" si="1"/>
        <v>1127947.0027999999</v>
      </c>
    </row>
    <row r="36" spans="1:4" ht="31.5">
      <c r="A36" s="232" t="s">
        <v>791</v>
      </c>
      <c r="B36" s="233" t="s">
        <v>792</v>
      </c>
      <c r="C36" s="213">
        <f>1115020.45326+5486.21129</f>
        <v>1120506.6645500001</v>
      </c>
      <c r="D36" s="213">
        <f>1117979.37459+9967.62821</f>
        <v>1127947.0027999999</v>
      </c>
    </row>
    <row r="37" spans="1:4" ht="31.5">
      <c r="A37" s="214" t="s">
        <v>793</v>
      </c>
      <c r="B37" s="215" t="s">
        <v>794</v>
      </c>
      <c r="C37" s="216">
        <v>0</v>
      </c>
      <c r="D37" s="216">
        <v>0</v>
      </c>
    </row>
    <row r="38" spans="1:4" ht="31.5">
      <c r="A38" s="214" t="s">
        <v>795</v>
      </c>
      <c r="B38" s="215" t="s">
        <v>796</v>
      </c>
      <c r="C38" s="216">
        <f>C42</f>
        <v>0</v>
      </c>
      <c r="D38" s="216">
        <f>D42</f>
        <v>0</v>
      </c>
    </row>
    <row r="39" spans="1:4" ht="31.5">
      <c r="A39" s="205" t="s">
        <v>795</v>
      </c>
      <c r="B39" s="215" t="s">
        <v>797</v>
      </c>
      <c r="C39" s="216">
        <v>0</v>
      </c>
      <c r="D39" s="216">
        <v>0</v>
      </c>
    </row>
    <row r="40" spans="1:4" ht="47.25">
      <c r="A40" s="205" t="s">
        <v>798</v>
      </c>
      <c r="B40" s="215" t="s">
        <v>799</v>
      </c>
      <c r="C40" s="216">
        <v>0</v>
      </c>
      <c r="D40" s="216">
        <v>0</v>
      </c>
    </row>
    <row r="41" spans="1:4" ht="47.25">
      <c r="A41" s="205" t="s">
        <v>800</v>
      </c>
      <c r="B41" s="215" t="s">
        <v>801</v>
      </c>
      <c r="C41" s="216">
        <v>0</v>
      </c>
      <c r="D41" s="216">
        <v>0</v>
      </c>
    </row>
    <row r="42" spans="1:4" ht="31.5">
      <c r="A42" s="217" t="s">
        <v>802</v>
      </c>
      <c r="B42" s="215" t="s">
        <v>803</v>
      </c>
      <c r="C42" s="216">
        <f>C43</f>
        <v>0</v>
      </c>
      <c r="D42" s="216">
        <f>D43</f>
        <v>0</v>
      </c>
    </row>
    <row r="43" spans="1:4" ht="47.25">
      <c r="A43" s="217" t="s">
        <v>804</v>
      </c>
      <c r="B43" s="215" t="s">
        <v>805</v>
      </c>
      <c r="C43" s="216">
        <f>C44</f>
        <v>0</v>
      </c>
      <c r="D43" s="216">
        <f>D44</f>
        <v>0</v>
      </c>
    </row>
    <row r="44" spans="1:4" ht="63">
      <c r="A44" s="217" t="s">
        <v>806</v>
      </c>
      <c r="B44" s="215" t="s">
        <v>807</v>
      </c>
      <c r="C44" s="216">
        <v>0</v>
      </c>
      <c r="D44" s="216">
        <v>0</v>
      </c>
    </row>
    <row r="46" spans="1:4" ht="15.75">
      <c r="A46" s="218" t="s">
        <v>2</v>
      </c>
      <c r="C46" s="219"/>
      <c r="D46" s="219" t="s">
        <v>740</v>
      </c>
    </row>
    <row r="47" spans="1:4">
      <c r="C47" s="220"/>
    </row>
  </sheetData>
  <mergeCells count="1">
    <mergeCell ref="A14:D1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5:E70"/>
  <sheetViews>
    <sheetView workbookViewId="0">
      <selection activeCell="L35" sqref="L35"/>
    </sheetView>
  </sheetViews>
  <sheetFormatPr defaultColWidth="9.140625" defaultRowHeight="12.75"/>
  <cols>
    <col min="1" max="1" width="67.28515625" style="77" customWidth="1"/>
    <col min="2" max="2" width="29.42578125" style="1" customWidth="1"/>
    <col min="3" max="3" width="22" style="68" customWidth="1"/>
    <col min="4" max="4" width="22.5703125" style="68" customWidth="1"/>
    <col min="5" max="5" width="9.140625" style="1"/>
    <col min="6" max="6" width="11.140625" style="1" bestFit="1" customWidth="1"/>
    <col min="7" max="7" width="12.140625" style="1" bestFit="1" customWidth="1"/>
    <col min="8" max="256" width="9.140625" style="1"/>
    <col min="257" max="257" width="67.28515625" style="1" customWidth="1"/>
    <col min="258" max="258" width="29.42578125" style="1" customWidth="1"/>
    <col min="259" max="260" width="16.7109375" style="1" customWidth="1"/>
    <col min="261" max="512" width="9.140625" style="1"/>
    <col min="513" max="513" width="67.28515625" style="1" customWidth="1"/>
    <col min="514" max="514" width="29.42578125" style="1" customWidth="1"/>
    <col min="515" max="516" width="16.7109375" style="1" customWidth="1"/>
    <col min="517" max="768" width="9.140625" style="1"/>
    <col min="769" max="769" width="67.28515625" style="1" customWidth="1"/>
    <col min="770" max="770" width="29.42578125" style="1" customWidth="1"/>
    <col min="771" max="772" width="16.7109375" style="1" customWidth="1"/>
    <col min="773" max="1024" width="9.140625" style="1"/>
    <col min="1025" max="1025" width="67.28515625" style="1" customWidth="1"/>
    <col min="1026" max="1026" width="29.42578125" style="1" customWidth="1"/>
    <col min="1027" max="1028" width="16.7109375" style="1" customWidth="1"/>
    <col min="1029" max="1280" width="9.140625" style="1"/>
    <col min="1281" max="1281" width="67.28515625" style="1" customWidth="1"/>
    <col min="1282" max="1282" width="29.42578125" style="1" customWidth="1"/>
    <col min="1283" max="1284" width="16.7109375" style="1" customWidth="1"/>
    <col min="1285" max="1536" width="9.140625" style="1"/>
    <col min="1537" max="1537" width="67.28515625" style="1" customWidth="1"/>
    <col min="1538" max="1538" width="29.42578125" style="1" customWidth="1"/>
    <col min="1539" max="1540" width="16.7109375" style="1" customWidth="1"/>
    <col min="1541" max="1792" width="9.140625" style="1"/>
    <col min="1793" max="1793" width="67.28515625" style="1" customWidth="1"/>
    <col min="1794" max="1794" width="29.42578125" style="1" customWidth="1"/>
    <col min="1795" max="1796" width="16.7109375" style="1" customWidth="1"/>
    <col min="1797" max="2048" width="9.140625" style="1"/>
    <col min="2049" max="2049" width="67.28515625" style="1" customWidth="1"/>
    <col min="2050" max="2050" width="29.42578125" style="1" customWidth="1"/>
    <col min="2051" max="2052" width="16.7109375" style="1" customWidth="1"/>
    <col min="2053" max="2304" width="9.140625" style="1"/>
    <col min="2305" max="2305" width="67.28515625" style="1" customWidth="1"/>
    <col min="2306" max="2306" width="29.42578125" style="1" customWidth="1"/>
    <col min="2307" max="2308" width="16.7109375" style="1" customWidth="1"/>
    <col min="2309" max="2560" width="9.140625" style="1"/>
    <col min="2561" max="2561" width="67.28515625" style="1" customWidth="1"/>
    <col min="2562" max="2562" width="29.42578125" style="1" customWidth="1"/>
    <col min="2563" max="2564" width="16.7109375" style="1" customWidth="1"/>
    <col min="2565" max="2816" width="9.140625" style="1"/>
    <col min="2817" max="2817" width="67.28515625" style="1" customWidth="1"/>
    <col min="2818" max="2818" width="29.42578125" style="1" customWidth="1"/>
    <col min="2819" max="2820" width="16.7109375" style="1" customWidth="1"/>
    <col min="2821" max="3072" width="9.140625" style="1"/>
    <col min="3073" max="3073" width="67.28515625" style="1" customWidth="1"/>
    <col min="3074" max="3074" width="29.42578125" style="1" customWidth="1"/>
    <col min="3075" max="3076" width="16.7109375" style="1" customWidth="1"/>
    <col min="3077" max="3328" width="9.140625" style="1"/>
    <col min="3329" max="3329" width="67.28515625" style="1" customWidth="1"/>
    <col min="3330" max="3330" width="29.42578125" style="1" customWidth="1"/>
    <col min="3331" max="3332" width="16.7109375" style="1" customWidth="1"/>
    <col min="3333" max="3584" width="9.140625" style="1"/>
    <col min="3585" max="3585" width="67.28515625" style="1" customWidth="1"/>
    <col min="3586" max="3586" width="29.42578125" style="1" customWidth="1"/>
    <col min="3587" max="3588" width="16.7109375" style="1" customWidth="1"/>
    <col min="3589" max="3840" width="9.140625" style="1"/>
    <col min="3841" max="3841" width="67.28515625" style="1" customWidth="1"/>
    <col min="3842" max="3842" width="29.42578125" style="1" customWidth="1"/>
    <col min="3843" max="3844" width="16.7109375" style="1" customWidth="1"/>
    <col min="3845" max="4096" width="9.140625" style="1"/>
    <col min="4097" max="4097" width="67.28515625" style="1" customWidth="1"/>
    <col min="4098" max="4098" width="29.42578125" style="1" customWidth="1"/>
    <col min="4099" max="4100" width="16.7109375" style="1" customWidth="1"/>
    <col min="4101" max="4352" width="9.140625" style="1"/>
    <col min="4353" max="4353" width="67.28515625" style="1" customWidth="1"/>
    <col min="4354" max="4354" width="29.42578125" style="1" customWidth="1"/>
    <col min="4355" max="4356" width="16.7109375" style="1" customWidth="1"/>
    <col min="4357" max="4608" width="9.140625" style="1"/>
    <col min="4609" max="4609" width="67.28515625" style="1" customWidth="1"/>
    <col min="4610" max="4610" width="29.42578125" style="1" customWidth="1"/>
    <col min="4611" max="4612" width="16.7109375" style="1" customWidth="1"/>
    <col min="4613" max="4864" width="9.140625" style="1"/>
    <col min="4865" max="4865" width="67.28515625" style="1" customWidth="1"/>
    <col min="4866" max="4866" width="29.42578125" style="1" customWidth="1"/>
    <col min="4867" max="4868" width="16.7109375" style="1" customWidth="1"/>
    <col min="4869" max="5120" width="9.140625" style="1"/>
    <col min="5121" max="5121" width="67.28515625" style="1" customWidth="1"/>
    <col min="5122" max="5122" width="29.42578125" style="1" customWidth="1"/>
    <col min="5123" max="5124" width="16.7109375" style="1" customWidth="1"/>
    <col min="5125" max="5376" width="9.140625" style="1"/>
    <col min="5377" max="5377" width="67.28515625" style="1" customWidth="1"/>
    <col min="5378" max="5378" width="29.42578125" style="1" customWidth="1"/>
    <col min="5379" max="5380" width="16.7109375" style="1" customWidth="1"/>
    <col min="5381" max="5632" width="9.140625" style="1"/>
    <col min="5633" max="5633" width="67.28515625" style="1" customWidth="1"/>
    <col min="5634" max="5634" width="29.42578125" style="1" customWidth="1"/>
    <col min="5635" max="5636" width="16.7109375" style="1" customWidth="1"/>
    <col min="5637" max="5888" width="9.140625" style="1"/>
    <col min="5889" max="5889" width="67.28515625" style="1" customWidth="1"/>
    <col min="5890" max="5890" width="29.42578125" style="1" customWidth="1"/>
    <col min="5891" max="5892" width="16.7109375" style="1" customWidth="1"/>
    <col min="5893" max="6144" width="9.140625" style="1"/>
    <col min="6145" max="6145" width="67.28515625" style="1" customWidth="1"/>
    <col min="6146" max="6146" width="29.42578125" style="1" customWidth="1"/>
    <col min="6147" max="6148" width="16.7109375" style="1" customWidth="1"/>
    <col min="6149" max="6400" width="9.140625" style="1"/>
    <col min="6401" max="6401" width="67.28515625" style="1" customWidth="1"/>
    <col min="6402" max="6402" width="29.42578125" style="1" customWidth="1"/>
    <col min="6403" max="6404" width="16.7109375" style="1" customWidth="1"/>
    <col min="6405" max="6656" width="9.140625" style="1"/>
    <col min="6657" max="6657" width="67.28515625" style="1" customWidth="1"/>
    <col min="6658" max="6658" width="29.42578125" style="1" customWidth="1"/>
    <col min="6659" max="6660" width="16.7109375" style="1" customWidth="1"/>
    <col min="6661" max="6912" width="9.140625" style="1"/>
    <col min="6913" max="6913" width="67.28515625" style="1" customWidth="1"/>
    <col min="6914" max="6914" width="29.42578125" style="1" customWidth="1"/>
    <col min="6915" max="6916" width="16.7109375" style="1" customWidth="1"/>
    <col min="6917" max="7168" width="9.140625" style="1"/>
    <col min="7169" max="7169" width="67.28515625" style="1" customWidth="1"/>
    <col min="7170" max="7170" width="29.42578125" style="1" customWidth="1"/>
    <col min="7171" max="7172" width="16.7109375" style="1" customWidth="1"/>
    <col min="7173" max="7424" width="9.140625" style="1"/>
    <col min="7425" max="7425" width="67.28515625" style="1" customWidth="1"/>
    <col min="7426" max="7426" width="29.42578125" style="1" customWidth="1"/>
    <col min="7427" max="7428" width="16.7109375" style="1" customWidth="1"/>
    <col min="7429" max="7680" width="9.140625" style="1"/>
    <col min="7681" max="7681" width="67.28515625" style="1" customWidth="1"/>
    <col min="7682" max="7682" width="29.42578125" style="1" customWidth="1"/>
    <col min="7683" max="7684" width="16.7109375" style="1" customWidth="1"/>
    <col min="7685" max="7936" width="9.140625" style="1"/>
    <col min="7937" max="7937" width="67.28515625" style="1" customWidth="1"/>
    <col min="7938" max="7938" width="29.42578125" style="1" customWidth="1"/>
    <col min="7939" max="7940" width="16.7109375" style="1" customWidth="1"/>
    <col min="7941" max="8192" width="9.140625" style="1"/>
    <col min="8193" max="8193" width="67.28515625" style="1" customWidth="1"/>
    <col min="8194" max="8194" width="29.42578125" style="1" customWidth="1"/>
    <col min="8195" max="8196" width="16.7109375" style="1" customWidth="1"/>
    <col min="8197" max="8448" width="9.140625" style="1"/>
    <col min="8449" max="8449" width="67.28515625" style="1" customWidth="1"/>
    <col min="8450" max="8450" width="29.42578125" style="1" customWidth="1"/>
    <col min="8451" max="8452" width="16.7109375" style="1" customWidth="1"/>
    <col min="8453" max="8704" width="9.140625" style="1"/>
    <col min="8705" max="8705" width="67.28515625" style="1" customWidth="1"/>
    <col min="8706" max="8706" width="29.42578125" style="1" customWidth="1"/>
    <col min="8707" max="8708" width="16.7109375" style="1" customWidth="1"/>
    <col min="8709" max="8960" width="9.140625" style="1"/>
    <col min="8961" max="8961" width="67.28515625" style="1" customWidth="1"/>
    <col min="8962" max="8962" width="29.42578125" style="1" customWidth="1"/>
    <col min="8963" max="8964" width="16.7109375" style="1" customWidth="1"/>
    <col min="8965" max="9216" width="9.140625" style="1"/>
    <col min="9217" max="9217" width="67.28515625" style="1" customWidth="1"/>
    <col min="9218" max="9218" width="29.42578125" style="1" customWidth="1"/>
    <col min="9219" max="9220" width="16.7109375" style="1" customWidth="1"/>
    <col min="9221" max="9472" width="9.140625" style="1"/>
    <col min="9473" max="9473" width="67.28515625" style="1" customWidth="1"/>
    <col min="9474" max="9474" width="29.42578125" style="1" customWidth="1"/>
    <col min="9475" max="9476" width="16.7109375" style="1" customWidth="1"/>
    <col min="9477" max="9728" width="9.140625" style="1"/>
    <col min="9729" max="9729" width="67.28515625" style="1" customWidth="1"/>
    <col min="9730" max="9730" width="29.42578125" style="1" customWidth="1"/>
    <col min="9731" max="9732" width="16.7109375" style="1" customWidth="1"/>
    <col min="9733" max="9984" width="9.140625" style="1"/>
    <col min="9985" max="9985" width="67.28515625" style="1" customWidth="1"/>
    <col min="9986" max="9986" width="29.42578125" style="1" customWidth="1"/>
    <col min="9987" max="9988" width="16.7109375" style="1" customWidth="1"/>
    <col min="9989" max="10240" width="9.140625" style="1"/>
    <col min="10241" max="10241" width="67.28515625" style="1" customWidth="1"/>
    <col min="10242" max="10242" width="29.42578125" style="1" customWidth="1"/>
    <col min="10243" max="10244" width="16.7109375" style="1" customWidth="1"/>
    <col min="10245" max="10496" width="9.140625" style="1"/>
    <col min="10497" max="10497" width="67.28515625" style="1" customWidth="1"/>
    <col min="10498" max="10498" width="29.42578125" style="1" customWidth="1"/>
    <col min="10499" max="10500" width="16.7109375" style="1" customWidth="1"/>
    <col min="10501" max="10752" width="9.140625" style="1"/>
    <col min="10753" max="10753" width="67.28515625" style="1" customWidth="1"/>
    <col min="10754" max="10754" width="29.42578125" style="1" customWidth="1"/>
    <col min="10755" max="10756" width="16.7109375" style="1" customWidth="1"/>
    <col min="10757" max="11008" width="9.140625" style="1"/>
    <col min="11009" max="11009" width="67.28515625" style="1" customWidth="1"/>
    <col min="11010" max="11010" width="29.42578125" style="1" customWidth="1"/>
    <col min="11011" max="11012" width="16.7109375" style="1" customWidth="1"/>
    <col min="11013" max="11264" width="9.140625" style="1"/>
    <col min="11265" max="11265" width="67.28515625" style="1" customWidth="1"/>
    <col min="11266" max="11266" width="29.42578125" style="1" customWidth="1"/>
    <col min="11267" max="11268" width="16.7109375" style="1" customWidth="1"/>
    <col min="11269" max="11520" width="9.140625" style="1"/>
    <col min="11521" max="11521" width="67.28515625" style="1" customWidth="1"/>
    <col min="11522" max="11522" width="29.42578125" style="1" customWidth="1"/>
    <col min="11523" max="11524" width="16.7109375" style="1" customWidth="1"/>
    <col min="11525" max="11776" width="9.140625" style="1"/>
    <col min="11777" max="11777" width="67.28515625" style="1" customWidth="1"/>
    <col min="11778" max="11778" width="29.42578125" style="1" customWidth="1"/>
    <col min="11779" max="11780" width="16.7109375" style="1" customWidth="1"/>
    <col min="11781" max="12032" width="9.140625" style="1"/>
    <col min="12033" max="12033" width="67.28515625" style="1" customWidth="1"/>
    <col min="12034" max="12034" width="29.42578125" style="1" customWidth="1"/>
    <col min="12035" max="12036" width="16.7109375" style="1" customWidth="1"/>
    <col min="12037" max="12288" width="9.140625" style="1"/>
    <col min="12289" max="12289" width="67.28515625" style="1" customWidth="1"/>
    <col min="12290" max="12290" width="29.42578125" style="1" customWidth="1"/>
    <col min="12291" max="12292" width="16.7109375" style="1" customWidth="1"/>
    <col min="12293" max="12544" width="9.140625" style="1"/>
    <col min="12545" max="12545" width="67.28515625" style="1" customWidth="1"/>
    <col min="12546" max="12546" width="29.42578125" style="1" customWidth="1"/>
    <col min="12547" max="12548" width="16.7109375" style="1" customWidth="1"/>
    <col min="12549" max="12800" width="9.140625" style="1"/>
    <col min="12801" max="12801" width="67.28515625" style="1" customWidth="1"/>
    <col min="12802" max="12802" width="29.42578125" style="1" customWidth="1"/>
    <col min="12803" max="12804" width="16.7109375" style="1" customWidth="1"/>
    <col min="12805" max="13056" width="9.140625" style="1"/>
    <col min="13057" max="13057" width="67.28515625" style="1" customWidth="1"/>
    <col min="13058" max="13058" width="29.42578125" style="1" customWidth="1"/>
    <col min="13059" max="13060" width="16.7109375" style="1" customWidth="1"/>
    <col min="13061" max="13312" width="9.140625" style="1"/>
    <col min="13313" max="13313" width="67.28515625" style="1" customWidth="1"/>
    <col min="13314" max="13314" width="29.42578125" style="1" customWidth="1"/>
    <col min="13315" max="13316" width="16.7109375" style="1" customWidth="1"/>
    <col min="13317" max="13568" width="9.140625" style="1"/>
    <col min="13569" max="13569" width="67.28515625" style="1" customWidth="1"/>
    <col min="13570" max="13570" width="29.42578125" style="1" customWidth="1"/>
    <col min="13571" max="13572" width="16.7109375" style="1" customWidth="1"/>
    <col min="13573" max="13824" width="9.140625" style="1"/>
    <col min="13825" max="13825" width="67.28515625" style="1" customWidth="1"/>
    <col min="13826" max="13826" width="29.42578125" style="1" customWidth="1"/>
    <col min="13827" max="13828" width="16.7109375" style="1" customWidth="1"/>
    <col min="13829" max="14080" width="9.140625" style="1"/>
    <col min="14081" max="14081" width="67.28515625" style="1" customWidth="1"/>
    <col min="14082" max="14082" width="29.42578125" style="1" customWidth="1"/>
    <col min="14083" max="14084" width="16.7109375" style="1" customWidth="1"/>
    <col min="14085" max="14336" width="9.140625" style="1"/>
    <col min="14337" max="14337" width="67.28515625" style="1" customWidth="1"/>
    <col min="14338" max="14338" width="29.42578125" style="1" customWidth="1"/>
    <col min="14339" max="14340" width="16.7109375" style="1" customWidth="1"/>
    <col min="14341" max="14592" width="9.140625" style="1"/>
    <col min="14593" max="14593" width="67.28515625" style="1" customWidth="1"/>
    <col min="14594" max="14594" width="29.42578125" style="1" customWidth="1"/>
    <col min="14595" max="14596" width="16.7109375" style="1" customWidth="1"/>
    <col min="14597" max="14848" width="9.140625" style="1"/>
    <col min="14849" max="14849" width="67.28515625" style="1" customWidth="1"/>
    <col min="14850" max="14850" width="29.42578125" style="1" customWidth="1"/>
    <col min="14851" max="14852" width="16.7109375" style="1" customWidth="1"/>
    <col min="14853" max="15104" width="9.140625" style="1"/>
    <col min="15105" max="15105" width="67.28515625" style="1" customWidth="1"/>
    <col min="15106" max="15106" width="29.42578125" style="1" customWidth="1"/>
    <col min="15107" max="15108" width="16.7109375" style="1" customWidth="1"/>
    <col min="15109" max="15360" width="9.140625" style="1"/>
    <col min="15361" max="15361" width="67.28515625" style="1" customWidth="1"/>
    <col min="15362" max="15362" width="29.42578125" style="1" customWidth="1"/>
    <col min="15363" max="15364" width="16.7109375" style="1" customWidth="1"/>
    <col min="15365" max="15616" width="9.140625" style="1"/>
    <col min="15617" max="15617" width="67.28515625" style="1" customWidth="1"/>
    <col min="15618" max="15618" width="29.42578125" style="1" customWidth="1"/>
    <col min="15619" max="15620" width="16.7109375" style="1" customWidth="1"/>
    <col min="15621" max="15872" width="9.140625" style="1"/>
    <col min="15873" max="15873" width="67.28515625" style="1" customWidth="1"/>
    <col min="15874" max="15874" width="29.42578125" style="1" customWidth="1"/>
    <col min="15875" max="15876" width="16.7109375" style="1" customWidth="1"/>
    <col min="15877" max="16128" width="9.140625" style="1"/>
    <col min="16129" max="16129" width="67.28515625" style="1" customWidth="1"/>
    <col min="16130" max="16130" width="29.42578125" style="1" customWidth="1"/>
    <col min="16131" max="16132" width="16.7109375" style="1" customWidth="1"/>
    <col min="16133" max="16384" width="9.140625" style="1"/>
  </cols>
  <sheetData>
    <row r="15" spans="1:4" ht="22.5" customHeight="1">
      <c r="A15" s="67"/>
      <c r="B15" s="3"/>
    </row>
    <row r="16" spans="1:4" ht="38.25" customHeight="1">
      <c r="A16" s="234" t="s">
        <v>119</v>
      </c>
      <c r="B16" s="234"/>
      <c r="C16" s="234"/>
      <c r="D16" s="234"/>
    </row>
    <row r="17" spans="1:5" ht="15.75">
      <c r="A17" s="69"/>
      <c r="B17" s="5"/>
      <c r="C17" s="70"/>
      <c r="D17" s="71" t="s">
        <v>3</v>
      </c>
    </row>
    <row r="18" spans="1:5" ht="25.5" customHeight="1">
      <c r="A18" s="238" t="s">
        <v>1</v>
      </c>
      <c r="B18" s="239" t="s">
        <v>4</v>
      </c>
      <c r="C18" s="240" t="s">
        <v>114</v>
      </c>
      <c r="D18" s="240"/>
    </row>
    <row r="19" spans="1:5" ht="23.45" customHeight="1">
      <c r="A19" s="238"/>
      <c r="B19" s="239"/>
      <c r="C19" s="72">
        <v>2021</v>
      </c>
      <c r="D19" s="72">
        <v>2022</v>
      </c>
    </row>
    <row r="20" spans="1:5" s="10" customFormat="1" ht="16.899999999999999" customHeight="1">
      <c r="A20" s="8" t="s">
        <v>5</v>
      </c>
      <c r="B20" s="78" t="s">
        <v>6</v>
      </c>
      <c r="C20" s="55">
        <f>C21+C25+C30+C34+C36+C38+C41+C43+C45+C23+C32</f>
        <v>149261.3131</v>
      </c>
      <c r="D20" s="55">
        <f>D21+D25+D30+D34+D36+D38+D41+D43+D45+D23+D32</f>
        <v>158482.07031000001</v>
      </c>
      <c r="E20" s="1"/>
    </row>
    <row r="21" spans="1:5" ht="29.25" customHeight="1">
      <c r="A21" s="8" t="s">
        <v>7</v>
      </c>
      <c r="B21" s="78" t="s">
        <v>8</v>
      </c>
      <c r="C21" s="55">
        <f>C22</f>
        <v>107646</v>
      </c>
      <c r="D21" s="55">
        <f>D22</f>
        <v>116042.4</v>
      </c>
      <c r="E21" s="10"/>
    </row>
    <row r="22" spans="1:5" s="39" customFormat="1" ht="16.899999999999999" customHeight="1">
      <c r="A22" s="47" t="s">
        <v>9</v>
      </c>
      <c r="B22" s="19" t="s">
        <v>10</v>
      </c>
      <c r="C22" s="56">
        <v>107646</v>
      </c>
      <c r="D22" s="56">
        <v>116042.4</v>
      </c>
      <c r="E22" s="1"/>
    </row>
    <row r="23" spans="1:5" s="41" customFormat="1" ht="29.45" customHeight="1">
      <c r="A23" s="15" t="s">
        <v>11</v>
      </c>
      <c r="B23" s="78" t="s">
        <v>12</v>
      </c>
      <c r="C23" s="55">
        <f>C24</f>
        <v>226.78326000000001</v>
      </c>
      <c r="D23" s="55">
        <f>D24</f>
        <v>237.70459</v>
      </c>
      <c r="E23" s="1"/>
    </row>
    <row r="24" spans="1:5" s="41" customFormat="1" ht="36.75" customHeight="1">
      <c r="A24" s="14" t="s">
        <v>13</v>
      </c>
      <c r="B24" s="16" t="s">
        <v>14</v>
      </c>
      <c r="C24" s="57">
        <v>226.78326000000001</v>
      </c>
      <c r="D24" s="59">
        <v>237.70459</v>
      </c>
      <c r="E24" s="73"/>
    </row>
    <row r="25" spans="1:5" s="41" customFormat="1" ht="18" customHeight="1">
      <c r="A25" s="17" t="s">
        <v>15</v>
      </c>
      <c r="B25" s="78" t="s">
        <v>16</v>
      </c>
      <c r="C25" s="55">
        <f>C26+C27+C28+C29</f>
        <v>4875.5</v>
      </c>
      <c r="D25" s="55">
        <f>D26+D27+D28+D29</f>
        <v>5070.5</v>
      </c>
      <c r="E25" s="1"/>
    </row>
    <row r="26" spans="1:5" s="41" customFormat="1" ht="30" customHeight="1">
      <c r="A26" s="18" t="s">
        <v>17</v>
      </c>
      <c r="B26" s="16" t="s">
        <v>18</v>
      </c>
      <c r="C26" s="56">
        <v>4096</v>
      </c>
      <c r="D26" s="59">
        <v>4259.8</v>
      </c>
      <c r="E26" s="1"/>
    </row>
    <row r="27" spans="1:5" s="10" customFormat="1" ht="14.25" customHeight="1">
      <c r="A27" s="20" t="s">
        <v>19</v>
      </c>
      <c r="B27" s="21" t="s">
        <v>20</v>
      </c>
      <c r="C27" s="58">
        <v>0</v>
      </c>
      <c r="D27" s="56">
        <v>0</v>
      </c>
      <c r="E27" s="1"/>
    </row>
    <row r="28" spans="1:5" ht="18.75" customHeight="1">
      <c r="A28" s="22" t="s">
        <v>21</v>
      </c>
      <c r="B28" s="13" t="s">
        <v>22</v>
      </c>
      <c r="C28" s="59">
        <v>750.9</v>
      </c>
      <c r="D28" s="57">
        <v>780.9</v>
      </c>
    </row>
    <row r="29" spans="1:5" ht="30">
      <c r="A29" s="22" t="s">
        <v>92</v>
      </c>
      <c r="B29" s="13" t="s">
        <v>91</v>
      </c>
      <c r="C29" s="59">
        <v>28.6</v>
      </c>
      <c r="D29" s="57">
        <v>29.8</v>
      </c>
    </row>
    <row r="30" spans="1:5" ht="14.25">
      <c r="A30" s="23" t="s">
        <v>23</v>
      </c>
      <c r="B30" s="78" t="s">
        <v>24</v>
      </c>
      <c r="C30" s="55">
        <f>C31</f>
        <v>78.7</v>
      </c>
      <c r="D30" s="55">
        <f>D31</f>
        <v>81.8</v>
      </c>
    </row>
    <row r="31" spans="1:5" s="76" customFormat="1" ht="30">
      <c r="A31" s="22" t="s">
        <v>68</v>
      </c>
      <c r="B31" s="24" t="s">
        <v>67</v>
      </c>
      <c r="C31" s="59">
        <v>78.7</v>
      </c>
      <c r="D31" s="59">
        <v>81.8</v>
      </c>
      <c r="E31" s="1"/>
    </row>
    <row r="32" spans="1:5" ht="42.75">
      <c r="A32" s="26" t="s">
        <v>62</v>
      </c>
      <c r="B32" s="27" t="s">
        <v>63</v>
      </c>
      <c r="C32" s="60">
        <f>C33</f>
        <v>1</v>
      </c>
      <c r="D32" s="60">
        <f>D33</f>
        <v>1</v>
      </c>
    </row>
    <row r="33" spans="1:5" ht="30">
      <c r="A33" s="22" t="s">
        <v>69</v>
      </c>
      <c r="B33" s="24" t="s">
        <v>115</v>
      </c>
      <c r="C33" s="59">
        <v>1</v>
      </c>
      <c r="D33" s="56">
        <v>1</v>
      </c>
      <c r="E33" s="10"/>
    </row>
    <row r="34" spans="1:5" ht="42.75">
      <c r="A34" s="23" t="s">
        <v>25</v>
      </c>
      <c r="B34" s="78" t="s">
        <v>26</v>
      </c>
      <c r="C34" s="55">
        <f>C35</f>
        <v>18558.433840000002</v>
      </c>
      <c r="D34" s="55">
        <f>D35</f>
        <v>19187.09172</v>
      </c>
      <c r="E34" s="10"/>
    </row>
    <row r="35" spans="1:5" ht="75">
      <c r="A35" s="12" t="s">
        <v>27</v>
      </c>
      <c r="B35" s="13" t="s">
        <v>28</v>
      </c>
      <c r="C35" s="56">
        <v>18558.433840000002</v>
      </c>
      <c r="D35" s="56">
        <v>19187.09172</v>
      </c>
      <c r="E35" s="10"/>
    </row>
    <row r="36" spans="1:5" ht="28.5">
      <c r="A36" s="26" t="s">
        <v>29</v>
      </c>
      <c r="B36" s="27" t="s">
        <v>30</v>
      </c>
      <c r="C36" s="55">
        <f>C37</f>
        <v>1031.0899999999999</v>
      </c>
      <c r="D36" s="55">
        <f>D37</f>
        <v>1062.03</v>
      </c>
      <c r="E36" s="10"/>
    </row>
    <row r="37" spans="1:5" ht="15">
      <c r="A37" s="29" t="s">
        <v>31</v>
      </c>
      <c r="B37" s="24" t="s">
        <v>32</v>
      </c>
      <c r="C37" s="56">
        <v>1031.0899999999999</v>
      </c>
      <c r="D37" s="56">
        <v>1062.03</v>
      </c>
      <c r="E37" s="10"/>
    </row>
    <row r="38" spans="1:5" ht="28.5">
      <c r="A38" s="23" t="s">
        <v>33</v>
      </c>
      <c r="B38" s="78" t="s">
        <v>34</v>
      </c>
      <c r="C38" s="55">
        <f>C39+C40</f>
        <v>15887.806</v>
      </c>
      <c r="D38" s="55">
        <f>D39+D40</f>
        <v>15831.544</v>
      </c>
      <c r="E38" s="25"/>
    </row>
    <row r="39" spans="1:5" ht="15">
      <c r="A39" s="12" t="s">
        <v>65</v>
      </c>
      <c r="B39" s="24" t="s">
        <v>35</v>
      </c>
      <c r="C39" s="56">
        <v>14827.806</v>
      </c>
      <c r="D39" s="59">
        <v>14771.544</v>
      </c>
      <c r="E39" s="25"/>
    </row>
    <row r="40" spans="1:5" ht="15">
      <c r="A40" s="12" t="s">
        <v>66</v>
      </c>
      <c r="B40" s="24" t="s">
        <v>64</v>
      </c>
      <c r="C40" s="56">
        <v>1060</v>
      </c>
      <c r="D40" s="56">
        <v>1060</v>
      </c>
      <c r="E40" s="28"/>
    </row>
    <row r="41" spans="1:5" ht="28.5">
      <c r="A41" s="23" t="s">
        <v>36</v>
      </c>
      <c r="B41" s="78" t="s">
        <v>37</v>
      </c>
      <c r="C41" s="55">
        <f>C42</f>
        <v>488</v>
      </c>
      <c r="D41" s="55">
        <f>D42</f>
        <v>499</v>
      </c>
      <c r="E41" s="25"/>
    </row>
    <row r="42" spans="1:5" ht="30">
      <c r="A42" s="30" t="s">
        <v>38</v>
      </c>
      <c r="B42" s="13" t="s">
        <v>39</v>
      </c>
      <c r="C42" s="56">
        <v>488</v>
      </c>
      <c r="D42" s="59">
        <v>499</v>
      </c>
      <c r="E42" s="25"/>
    </row>
    <row r="43" spans="1:5" ht="14.25">
      <c r="A43" s="23" t="s">
        <v>40</v>
      </c>
      <c r="B43" s="78" t="s">
        <v>41</v>
      </c>
      <c r="C43" s="55">
        <f>SUM(C44:C44)</f>
        <v>468</v>
      </c>
      <c r="D43" s="55">
        <f>SUM(D44:D44)</f>
        <v>469</v>
      </c>
      <c r="E43" s="10"/>
    </row>
    <row r="44" spans="1:5" ht="90">
      <c r="A44" s="30" t="s">
        <v>160</v>
      </c>
      <c r="B44" s="13" t="s">
        <v>161</v>
      </c>
      <c r="C44" s="56">
        <v>468</v>
      </c>
      <c r="D44" s="56">
        <v>469</v>
      </c>
    </row>
    <row r="45" spans="1:5" ht="14.25">
      <c r="A45" s="23" t="s">
        <v>42</v>
      </c>
      <c r="B45" s="78" t="s">
        <v>43</v>
      </c>
      <c r="C45" s="55">
        <f>C46</f>
        <v>0</v>
      </c>
      <c r="D45" s="55">
        <f>D46</f>
        <v>0</v>
      </c>
      <c r="E45" s="28"/>
    </row>
    <row r="46" spans="1:5" ht="15">
      <c r="A46" s="30" t="s">
        <v>44</v>
      </c>
      <c r="B46" s="13" t="s">
        <v>45</v>
      </c>
      <c r="C46" s="59">
        <v>0</v>
      </c>
      <c r="D46" s="56">
        <v>0</v>
      </c>
      <c r="E46" s="25"/>
    </row>
    <row r="47" spans="1:5" ht="14.25">
      <c r="A47" s="23" t="s">
        <v>46</v>
      </c>
      <c r="B47" s="78" t="s">
        <v>47</v>
      </c>
      <c r="C47" s="55">
        <f>C48+C63+C65</f>
        <v>961277.72263999993</v>
      </c>
      <c r="D47" s="55">
        <f>D48+D63+D65</f>
        <v>956325.62264000007</v>
      </c>
      <c r="E47" s="25"/>
    </row>
    <row r="48" spans="1:5" ht="28.5">
      <c r="A48" s="23" t="s">
        <v>48</v>
      </c>
      <c r="B48" s="78" t="s">
        <v>70</v>
      </c>
      <c r="C48" s="55">
        <f>C49+C52+C56+C61</f>
        <v>962123.72263999993</v>
      </c>
      <c r="D48" s="55">
        <f>D49+D52+D56+D61</f>
        <v>957170.62264000007</v>
      </c>
      <c r="E48" s="25"/>
    </row>
    <row r="49" spans="1:5" ht="14.25">
      <c r="A49" s="32" t="s">
        <v>49</v>
      </c>
      <c r="B49" s="33" t="s">
        <v>71</v>
      </c>
      <c r="C49" s="55">
        <f>C50+C51</f>
        <v>125763.4</v>
      </c>
      <c r="D49" s="55">
        <f>D50+D51</f>
        <v>131161.20000000001</v>
      </c>
      <c r="E49" s="25"/>
    </row>
    <row r="50" spans="1:5" ht="15">
      <c r="A50" s="34" t="s">
        <v>74</v>
      </c>
      <c r="B50" s="35" t="s">
        <v>75</v>
      </c>
      <c r="C50" s="59">
        <v>125763.4</v>
      </c>
      <c r="D50" s="56">
        <v>131161.20000000001</v>
      </c>
      <c r="E50" s="10"/>
    </row>
    <row r="51" spans="1:5" ht="30">
      <c r="A51" s="30" t="s">
        <v>84</v>
      </c>
      <c r="B51" s="13" t="s">
        <v>76</v>
      </c>
      <c r="C51" s="59">
        <v>0</v>
      </c>
      <c r="D51" s="56">
        <v>0</v>
      </c>
    </row>
    <row r="52" spans="1:5" ht="28.5">
      <c r="A52" s="36" t="s">
        <v>50</v>
      </c>
      <c r="B52" s="37" t="s">
        <v>72</v>
      </c>
      <c r="C52" s="55">
        <f>C55+C54+C53</f>
        <v>170051.9</v>
      </c>
      <c r="D52" s="55">
        <f>D55+D54+D53</f>
        <v>159636.9</v>
      </c>
    </row>
    <row r="53" spans="1:5" ht="45">
      <c r="A53" s="30" t="s">
        <v>164</v>
      </c>
      <c r="B53" s="13" t="s">
        <v>165</v>
      </c>
      <c r="C53" s="56">
        <v>835.4</v>
      </c>
      <c r="D53" s="56">
        <v>315.39999999999998</v>
      </c>
    </row>
    <row r="54" spans="1:5" ht="30">
      <c r="A54" s="30" t="s">
        <v>93</v>
      </c>
      <c r="B54" s="13" t="s">
        <v>94</v>
      </c>
      <c r="C54" s="56">
        <v>56</v>
      </c>
      <c r="D54" s="56">
        <v>56</v>
      </c>
    </row>
    <row r="55" spans="1:5" ht="15">
      <c r="A55" s="30" t="s">
        <v>51</v>
      </c>
      <c r="B55" s="13" t="s">
        <v>77</v>
      </c>
      <c r="C55" s="56">
        <v>169160.5</v>
      </c>
      <c r="D55" s="56">
        <v>159265.5</v>
      </c>
      <c r="E55" s="10"/>
    </row>
    <row r="56" spans="1:5" ht="14.25">
      <c r="A56" s="36" t="s">
        <v>52</v>
      </c>
      <c r="B56" s="78" t="s">
        <v>73</v>
      </c>
      <c r="C56" s="61">
        <f>C57+C58+C60+C59</f>
        <v>664157.6</v>
      </c>
      <c r="D56" s="61">
        <f>D57+D58+D60+D59</f>
        <v>664221.70000000007</v>
      </c>
    </row>
    <row r="57" spans="1:5" ht="45">
      <c r="A57" s="38" t="s">
        <v>53</v>
      </c>
      <c r="B57" s="13" t="s">
        <v>78</v>
      </c>
      <c r="C57" s="62">
        <v>11144.6</v>
      </c>
      <c r="D57" s="59">
        <v>11144.6</v>
      </c>
    </row>
    <row r="58" spans="1:5" ht="30">
      <c r="A58" s="38" t="s">
        <v>85</v>
      </c>
      <c r="B58" s="13" t="s">
        <v>79</v>
      </c>
      <c r="C58" s="56">
        <v>34983.199999999997</v>
      </c>
      <c r="D58" s="56">
        <v>34983.199999999997</v>
      </c>
    </row>
    <row r="59" spans="1:5" ht="60">
      <c r="A59" s="34" t="s">
        <v>54</v>
      </c>
      <c r="B59" s="13" t="s">
        <v>80</v>
      </c>
      <c r="C59" s="56">
        <v>8.1999999999999993</v>
      </c>
      <c r="D59" s="59">
        <v>72.3</v>
      </c>
    </row>
    <row r="60" spans="1:5" ht="15">
      <c r="A60" s="30" t="s">
        <v>55</v>
      </c>
      <c r="B60" s="13" t="s">
        <v>81</v>
      </c>
      <c r="C60" s="63">
        <v>618021.6</v>
      </c>
      <c r="D60" s="56">
        <v>618021.6</v>
      </c>
      <c r="E60" s="10"/>
    </row>
    <row r="61" spans="1:5" ht="14.25">
      <c r="A61" s="23" t="s">
        <v>56</v>
      </c>
      <c r="B61" s="78" t="s">
        <v>82</v>
      </c>
      <c r="C61" s="55">
        <f>C62</f>
        <v>2150.8226399999999</v>
      </c>
      <c r="D61" s="55">
        <f>D62</f>
        <v>2150.8226399999999</v>
      </c>
    </row>
    <row r="62" spans="1:5" ht="60">
      <c r="A62" s="34" t="s">
        <v>86</v>
      </c>
      <c r="B62" s="24" t="s">
        <v>83</v>
      </c>
      <c r="C62" s="56">
        <v>2150.8226399999999</v>
      </c>
      <c r="D62" s="59">
        <v>2150.8226399999999</v>
      </c>
    </row>
    <row r="63" spans="1:5" ht="14.25">
      <c r="A63" s="23" t="s">
        <v>57</v>
      </c>
      <c r="B63" s="78" t="s">
        <v>58</v>
      </c>
      <c r="C63" s="64">
        <f>C64</f>
        <v>184</v>
      </c>
      <c r="D63" s="64">
        <f>D64</f>
        <v>185</v>
      </c>
    </row>
    <row r="64" spans="1:5" ht="45">
      <c r="A64" s="40" t="s">
        <v>59</v>
      </c>
      <c r="B64" s="13" t="s">
        <v>172</v>
      </c>
      <c r="C64" s="65">
        <v>184</v>
      </c>
      <c r="D64" s="59">
        <v>185</v>
      </c>
    </row>
    <row r="65" spans="1:5" ht="14.25">
      <c r="A65" s="51" t="s">
        <v>87</v>
      </c>
      <c r="B65" s="78" t="s">
        <v>88</v>
      </c>
      <c r="C65" s="66">
        <f>C67+C66</f>
        <v>-1030</v>
      </c>
      <c r="D65" s="66">
        <f>D67+D66</f>
        <v>-1030</v>
      </c>
    </row>
    <row r="66" spans="1:5" ht="45">
      <c r="A66" s="40" t="s">
        <v>173</v>
      </c>
      <c r="B66" s="13" t="s">
        <v>111</v>
      </c>
      <c r="C66" s="65">
        <v>-30</v>
      </c>
      <c r="D66" s="65">
        <v>-30</v>
      </c>
    </row>
    <row r="67" spans="1:5" ht="30">
      <c r="A67" s="30" t="s">
        <v>60</v>
      </c>
      <c r="B67" s="13" t="s">
        <v>89</v>
      </c>
      <c r="C67" s="65">
        <v>-1000</v>
      </c>
      <c r="D67" s="65">
        <v>-1000</v>
      </c>
    </row>
    <row r="68" spans="1:5" ht="14.25">
      <c r="A68" s="235" t="s">
        <v>61</v>
      </c>
      <c r="B68" s="235"/>
      <c r="C68" s="55">
        <f>C47+C20</f>
        <v>1110539.03574</v>
      </c>
      <c r="D68" s="55">
        <f>D47+D20</f>
        <v>1114807.6929500001</v>
      </c>
    </row>
    <row r="69" spans="1:5" ht="15">
      <c r="A69" s="42"/>
      <c r="B69" s="43"/>
      <c r="C69" s="74"/>
      <c r="D69" s="75"/>
    </row>
    <row r="70" spans="1:5" ht="15">
      <c r="A70" s="45" t="s">
        <v>2</v>
      </c>
      <c r="C70" s="9"/>
      <c r="D70" s="237" t="s">
        <v>0</v>
      </c>
      <c r="E70" s="237"/>
    </row>
  </sheetData>
  <mergeCells count="6">
    <mergeCell ref="D70:E70"/>
    <mergeCell ref="A16:D16"/>
    <mergeCell ref="A18:A19"/>
    <mergeCell ref="B18:B19"/>
    <mergeCell ref="C18:D18"/>
    <mergeCell ref="A68:B68"/>
  </mergeCells>
  <hyperlinks>
    <hyperlink ref="A24" r:id="rId1" display="http://www.consultant.ru/cons/cgi/online.cgi?req=doc&amp;base=LAW&amp;n=198941&amp;rnd=235642.187433877&amp;dst=100606&amp;fld=134"/>
    <hyperlink ref="A26" r:id="rId2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60" orientation="portrait" r:id="rId3"/>
  <headerFooter differentFirst="1" alignWithMargins="0">
    <oddHeader>&amp;C&amp;P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9:E66"/>
  <sheetViews>
    <sheetView tabSelected="1" view="pageBreakPreview" zoomScaleSheetLayoutView="100" workbookViewId="0">
      <selection activeCell="A47" sqref="A47"/>
    </sheetView>
  </sheetViews>
  <sheetFormatPr defaultColWidth="9.140625" defaultRowHeight="12.75"/>
  <cols>
    <col min="1" max="1" width="14.42578125" style="79" customWidth="1"/>
    <col min="2" max="3" width="30.28515625" style="79" customWidth="1"/>
    <col min="4" max="4" width="50" style="79" customWidth="1"/>
    <col min="5" max="256" width="9.140625" style="79"/>
    <col min="257" max="257" width="14.42578125" style="79" customWidth="1"/>
    <col min="258" max="259" width="30.28515625" style="79" customWidth="1"/>
    <col min="260" max="260" width="50" style="79" customWidth="1"/>
    <col min="261" max="512" width="9.140625" style="79"/>
    <col min="513" max="513" width="14.42578125" style="79" customWidth="1"/>
    <col min="514" max="515" width="30.28515625" style="79" customWidth="1"/>
    <col min="516" max="516" width="50" style="79" customWidth="1"/>
    <col min="517" max="768" width="9.140625" style="79"/>
    <col min="769" max="769" width="14.42578125" style="79" customWidth="1"/>
    <col min="770" max="771" width="30.28515625" style="79" customWidth="1"/>
    <col min="772" max="772" width="50" style="79" customWidth="1"/>
    <col min="773" max="1024" width="9.140625" style="79"/>
    <col min="1025" max="1025" width="14.42578125" style="79" customWidth="1"/>
    <col min="1026" max="1027" width="30.28515625" style="79" customWidth="1"/>
    <col min="1028" max="1028" width="50" style="79" customWidth="1"/>
    <col min="1029" max="1280" width="9.140625" style="79"/>
    <col min="1281" max="1281" width="14.42578125" style="79" customWidth="1"/>
    <col min="1282" max="1283" width="30.28515625" style="79" customWidth="1"/>
    <col min="1284" max="1284" width="50" style="79" customWidth="1"/>
    <col min="1285" max="1536" width="9.140625" style="79"/>
    <col min="1537" max="1537" width="14.42578125" style="79" customWidth="1"/>
    <col min="1538" max="1539" width="30.28515625" style="79" customWidth="1"/>
    <col min="1540" max="1540" width="50" style="79" customWidth="1"/>
    <col min="1541" max="1792" width="9.140625" style="79"/>
    <col min="1793" max="1793" width="14.42578125" style="79" customWidth="1"/>
    <col min="1794" max="1795" width="30.28515625" style="79" customWidth="1"/>
    <col min="1796" max="1796" width="50" style="79" customWidth="1"/>
    <col min="1797" max="2048" width="9.140625" style="79"/>
    <col min="2049" max="2049" width="14.42578125" style="79" customWidth="1"/>
    <col min="2050" max="2051" width="30.28515625" style="79" customWidth="1"/>
    <col min="2052" max="2052" width="50" style="79" customWidth="1"/>
    <col min="2053" max="2304" width="9.140625" style="79"/>
    <col min="2305" max="2305" width="14.42578125" style="79" customWidth="1"/>
    <col min="2306" max="2307" width="30.28515625" style="79" customWidth="1"/>
    <col min="2308" max="2308" width="50" style="79" customWidth="1"/>
    <col min="2309" max="2560" width="9.140625" style="79"/>
    <col min="2561" max="2561" width="14.42578125" style="79" customWidth="1"/>
    <col min="2562" max="2563" width="30.28515625" style="79" customWidth="1"/>
    <col min="2564" max="2564" width="50" style="79" customWidth="1"/>
    <col min="2565" max="2816" width="9.140625" style="79"/>
    <col min="2817" max="2817" width="14.42578125" style="79" customWidth="1"/>
    <col min="2818" max="2819" width="30.28515625" style="79" customWidth="1"/>
    <col min="2820" max="2820" width="50" style="79" customWidth="1"/>
    <col min="2821" max="3072" width="9.140625" style="79"/>
    <col min="3073" max="3073" width="14.42578125" style="79" customWidth="1"/>
    <col min="3074" max="3075" width="30.28515625" style="79" customWidth="1"/>
    <col min="3076" max="3076" width="50" style="79" customWidth="1"/>
    <col min="3077" max="3328" width="9.140625" style="79"/>
    <col min="3329" max="3329" width="14.42578125" style="79" customWidth="1"/>
    <col min="3330" max="3331" width="30.28515625" style="79" customWidth="1"/>
    <col min="3332" max="3332" width="50" style="79" customWidth="1"/>
    <col min="3333" max="3584" width="9.140625" style="79"/>
    <col min="3585" max="3585" width="14.42578125" style="79" customWidth="1"/>
    <col min="3586" max="3587" width="30.28515625" style="79" customWidth="1"/>
    <col min="3588" max="3588" width="50" style="79" customWidth="1"/>
    <col min="3589" max="3840" width="9.140625" style="79"/>
    <col min="3841" max="3841" width="14.42578125" style="79" customWidth="1"/>
    <col min="3842" max="3843" width="30.28515625" style="79" customWidth="1"/>
    <col min="3844" max="3844" width="50" style="79" customWidth="1"/>
    <col min="3845" max="4096" width="9.140625" style="79"/>
    <col min="4097" max="4097" width="14.42578125" style="79" customWidth="1"/>
    <col min="4098" max="4099" width="30.28515625" style="79" customWidth="1"/>
    <col min="4100" max="4100" width="50" style="79" customWidth="1"/>
    <col min="4101" max="4352" width="9.140625" style="79"/>
    <col min="4353" max="4353" width="14.42578125" style="79" customWidth="1"/>
    <col min="4354" max="4355" width="30.28515625" style="79" customWidth="1"/>
    <col min="4356" max="4356" width="50" style="79" customWidth="1"/>
    <col min="4357" max="4608" width="9.140625" style="79"/>
    <col min="4609" max="4609" width="14.42578125" style="79" customWidth="1"/>
    <col min="4610" max="4611" width="30.28515625" style="79" customWidth="1"/>
    <col min="4612" max="4612" width="50" style="79" customWidth="1"/>
    <col min="4613" max="4864" width="9.140625" style="79"/>
    <col min="4865" max="4865" width="14.42578125" style="79" customWidth="1"/>
    <col min="4866" max="4867" width="30.28515625" style="79" customWidth="1"/>
    <col min="4868" max="4868" width="50" style="79" customWidth="1"/>
    <col min="4869" max="5120" width="9.140625" style="79"/>
    <col min="5121" max="5121" width="14.42578125" style="79" customWidth="1"/>
    <col min="5122" max="5123" width="30.28515625" style="79" customWidth="1"/>
    <col min="5124" max="5124" width="50" style="79" customWidth="1"/>
    <col min="5125" max="5376" width="9.140625" style="79"/>
    <col min="5377" max="5377" width="14.42578125" style="79" customWidth="1"/>
    <col min="5378" max="5379" width="30.28515625" style="79" customWidth="1"/>
    <col min="5380" max="5380" width="50" style="79" customWidth="1"/>
    <col min="5381" max="5632" width="9.140625" style="79"/>
    <col min="5633" max="5633" width="14.42578125" style="79" customWidth="1"/>
    <col min="5634" max="5635" width="30.28515625" style="79" customWidth="1"/>
    <col min="5636" max="5636" width="50" style="79" customWidth="1"/>
    <col min="5637" max="5888" width="9.140625" style="79"/>
    <col min="5889" max="5889" width="14.42578125" style="79" customWidth="1"/>
    <col min="5890" max="5891" width="30.28515625" style="79" customWidth="1"/>
    <col min="5892" max="5892" width="50" style="79" customWidth="1"/>
    <col min="5893" max="6144" width="9.140625" style="79"/>
    <col min="6145" max="6145" width="14.42578125" style="79" customWidth="1"/>
    <col min="6146" max="6147" width="30.28515625" style="79" customWidth="1"/>
    <col min="6148" max="6148" width="50" style="79" customWidth="1"/>
    <col min="6149" max="6400" width="9.140625" style="79"/>
    <col min="6401" max="6401" width="14.42578125" style="79" customWidth="1"/>
    <col min="6402" max="6403" width="30.28515625" style="79" customWidth="1"/>
    <col min="6404" max="6404" width="50" style="79" customWidth="1"/>
    <col min="6405" max="6656" width="9.140625" style="79"/>
    <col min="6657" max="6657" width="14.42578125" style="79" customWidth="1"/>
    <col min="6658" max="6659" width="30.28515625" style="79" customWidth="1"/>
    <col min="6660" max="6660" width="50" style="79" customWidth="1"/>
    <col min="6661" max="6912" width="9.140625" style="79"/>
    <col min="6913" max="6913" width="14.42578125" style="79" customWidth="1"/>
    <col min="6914" max="6915" width="30.28515625" style="79" customWidth="1"/>
    <col min="6916" max="6916" width="50" style="79" customWidth="1"/>
    <col min="6917" max="7168" width="9.140625" style="79"/>
    <col min="7169" max="7169" width="14.42578125" style="79" customWidth="1"/>
    <col min="7170" max="7171" width="30.28515625" style="79" customWidth="1"/>
    <col min="7172" max="7172" width="50" style="79" customWidth="1"/>
    <col min="7173" max="7424" width="9.140625" style="79"/>
    <col min="7425" max="7425" width="14.42578125" style="79" customWidth="1"/>
    <col min="7426" max="7427" width="30.28515625" style="79" customWidth="1"/>
    <col min="7428" max="7428" width="50" style="79" customWidth="1"/>
    <col min="7429" max="7680" width="9.140625" style="79"/>
    <col min="7681" max="7681" width="14.42578125" style="79" customWidth="1"/>
    <col min="7682" max="7683" width="30.28515625" style="79" customWidth="1"/>
    <col min="7684" max="7684" width="50" style="79" customWidth="1"/>
    <col min="7685" max="7936" width="9.140625" style="79"/>
    <col min="7937" max="7937" width="14.42578125" style="79" customWidth="1"/>
    <col min="7938" max="7939" width="30.28515625" style="79" customWidth="1"/>
    <col min="7940" max="7940" width="50" style="79" customWidth="1"/>
    <col min="7941" max="8192" width="9.140625" style="79"/>
    <col min="8193" max="8193" width="14.42578125" style="79" customWidth="1"/>
    <col min="8194" max="8195" width="30.28515625" style="79" customWidth="1"/>
    <col min="8196" max="8196" width="50" style="79" customWidth="1"/>
    <col min="8197" max="8448" width="9.140625" style="79"/>
    <col min="8449" max="8449" width="14.42578125" style="79" customWidth="1"/>
    <col min="8450" max="8451" width="30.28515625" style="79" customWidth="1"/>
    <col min="8452" max="8452" width="50" style="79" customWidth="1"/>
    <col min="8453" max="8704" width="9.140625" style="79"/>
    <col min="8705" max="8705" width="14.42578125" style="79" customWidth="1"/>
    <col min="8706" max="8707" width="30.28515625" style="79" customWidth="1"/>
    <col min="8708" max="8708" width="50" style="79" customWidth="1"/>
    <col min="8709" max="8960" width="9.140625" style="79"/>
    <col min="8961" max="8961" width="14.42578125" style="79" customWidth="1"/>
    <col min="8962" max="8963" width="30.28515625" style="79" customWidth="1"/>
    <col min="8964" max="8964" width="50" style="79" customWidth="1"/>
    <col min="8965" max="9216" width="9.140625" style="79"/>
    <col min="9217" max="9217" width="14.42578125" style="79" customWidth="1"/>
    <col min="9218" max="9219" width="30.28515625" style="79" customWidth="1"/>
    <col min="9220" max="9220" width="50" style="79" customWidth="1"/>
    <col min="9221" max="9472" width="9.140625" style="79"/>
    <col min="9473" max="9473" width="14.42578125" style="79" customWidth="1"/>
    <col min="9474" max="9475" width="30.28515625" style="79" customWidth="1"/>
    <col min="9476" max="9476" width="50" style="79" customWidth="1"/>
    <col min="9477" max="9728" width="9.140625" style="79"/>
    <col min="9729" max="9729" width="14.42578125" style="79" customWidth="1"/>
    <col min="9730" max="9731" width="30.28515625" style="79" customWidth="1"/>
    <col min="9732" max="9732" width="50" style="79" customWidth="1"/>
    <col min="9733" max="9984" width="9.140625" style="79"/>
    <col min="9985" max="9985" width="14.42578125" style="79" customWidth="1"/>
    <col min="9986" max="9987" width="30.28515625" style="79" customWidth="1"/>
    <col min="9988" max="9988" width="50" style="79" customWidth="1"/>
    <col min="9989" max="10240" width="9.140625" style="79"/>
    <col min="10241" max="10241" width="14.42578125" style="79" customWidth="1"/>
    <col min="10242" max="10243" width="30.28515625" style="79" customWidth="1"/>
    <col min="10244" max="10244" width="50" style="79" customWidth="1"/>
    <col min="10245" max="10496" width="9.140625" style="79"/>
    <col min="10497" max="10497" width="14.42578125" style="79" customWidth="1"/>
    <col min="10498" max="10499" width="30.28515625" style="79" customWidth="1"/>
    <col min="10500" max="10500" width="50" style="79" customWidth="1"/>
    <col min="10501" max="10752" width="9.140625" style="79"/>
    <col min="10753" max="10753" width="14.42578125" style="79" customWidth="1"/>
    <col min="10754" max="10755" width="30.28515625" style="79" customWidth="1"/>
    <col min="10756" max="10756" width="50" style="79" customWidth="1"/>
    <col min="10757" max="11008" width="9.140625" style="79"/>
    <col min="11009" max="11009" width="14.42578125" style="79" customWidth="1"/>
    <col min="11010" max="11011" width="30.28515625" style="79" customWidth="1"/>
    <col min="11012" max="11012" width="50" style="79" customWidth="1"/>
    <col min="11013" max="11264" width="9.140625" style="79"/>
    <col min="11265" max="11265" width="14.42578125" style="79" customWidth="1"/>
    <col min="11266" max="11267" width="30.28515625" style="79" customWidth="1"/>
    <col min="11268" max="11268" width="50" style="79" customWidth="1"/>
    <col min="11269" max="11520" width="9.140625" style="79"/>
    <col min="11521" max="11521" width="14.42578125" style="79" customWidth="1"/>
    <col min="11522" max="11523" width="30.28515625" style="79" customWidth="1"/>
    <col min="11524" max="11524" width="50" style="79" customWidth="1"/>
    <col min="11525" max="11776" width="9.140625" style="79"/>
    <col min="11777" max="11777" width="14.42578125" style="79" customWidth="1"/>
    <col min="11778" max="11779" width="30.28515625" style="79" customWidth="1"/>
    <col min="11780" max="11780" width="50" style="79" customWidth="1"/>
    <col min="11781" max="12032" width="9.140625" style="79"/>
    <col min="12033" max="12033" width="14.42578125" style="79" customWidth="1"/>
    <col min="12034" max="12035" width="30.28515625" style="79" customWidth="1"/>
    <col min="12036" max="12036" width="50" style="79" customWidth="1"/>
    <col min="12037" max="12288" width="9.140625" style="79"/>
    <col min="12289" max="12289" width="14.42578125" style="79" customWidth="1"/>
    <col min="12290" max="12291" width="30.28515625" style="79" customWidth="1"/>
    <col min="12292" max="12292" width="50" style="79" customWidth="1"/>
    <col min="12293" max="12544" width="9.140625" style="79"/>
    <col min="12545" max="12545" width="14.42578125" style="79" customWidth="1"/>
    <col min="12546" max="12547" width="30.28515625" style="79" customWidth="1"/>
    <col min="12548" max="12548" width="50" style="79" customWidth="1"/>
    <col min="12549" max="12800" width="9.140625" style="79"/>
    <col min="12801" max="12801" width="14.42578125" style="79" customWidth="1"/>
    <col min="12802" max="12803" width="30.28515625" style="79" customWidth="1"/>
    <col min="12804" max="12804" width="50" style="79" customWidth="1"/>
    <col min="12805" max="13056" width="9.140625" style="79"/>
    <col min="13057" max="13057" width="14.42578125" style="79" customWidth="1"/>
    <col min="13058" max="13059" width="30.28515625" style="79" customWidth="1"/>
    <col min="13060" max="13060" width="50" style="79" customWidth="1"/>
    <col min="13061" max="13312" width="9.140625" style="79"/>
    <col min="13313" max="13313" width="14.42578125" style="79" customWidth="1"/>
    <col min="13314" max="13315" width="30.28515625" style="79" customWidth="1"/>
    <col min="13316" max="13316" width="50" style="79" customWidth="1"/>
    <col min="13317" max="13568" width="9.140625" style="79"/>
    <col min="13569" max="13569" width="14.42578125" style="79" customWidth="1"/>
    <col min="13570" max="13571" width="30.28515625" style="79" customWidth="1"/>
    <col min="13572" max="13572" width="50" style="79" customWidth="1"/>
    <col min="13573" max="13824" width="9.140625" style="79"/>
    <col min="13825" max="13825" width="14.42578125" style="79" customWidth="1"/>
    <col min="13826" max="13827" width="30.28515625" style="79" customWidth="1"/>
    <col min="13828" max="13828" width="50" style="79" customWidth="1"/>
    <col min="13829" max="14080" width="9.140625" style="79"/>
    <col min="14081" max="14081" width="14.42578125" style="79" customWidth="1"/>
    <col min="14082" max="14083" width="30.28515625" style="79" customWidth="1"/>
    <col min="14084" max="14084" width="50" style="79" customWidth="1"/>
    <col min="14085" max="14336" width="9.140625" style="79"/>
    <col min="14337" max="14337" width="14.42578125" style="79" customWidth="1"/>
    <col min="14338" max="14339" width="30.28515625" style="79" customWidth="1"/>
    <col min="14340" max="14340" width="50" style="79" customWidth="1"/>
    <col min="14341" max="14592" width="9.140625" style="79"/>
    <col min="14593" max="14593" width="14.42578125" style="79" customWidth="1"/>
    <col min="14594" max="14595" width="30.28515625" style="79" customWidth="1"/>
    <col min="14596" max="14596" width="50" style="79" customWidth="1"/>
    <col min="14597" max="14848" width="9.140625" style="79"/>
    <col min="14849" max="14849" width="14.42578125" style="79" customWidth="1"/>
    <col min="14850" max="14851" width="30.28515625" style="79" customWidth="1"/>
    <col min="14852" max="14852" width="50" style="79" customWidth="1"/>
    <col min="14853" max="15104" width="9.140625" style="79"/>
    <col min="15105" max="15105" width="14.42578125" style="79" customWidth="1"/>
    <col min="15106" max="15107" width="30.28515625" style="79" customWidth="1"/>
    <col min="15108" max="15108" width="50" style="79" customWidth="1"/>
    <col min="15109" max="15360" width="9.140625" style="79"/>
    <col min="15361" max="15361" width="14.42578125" style="79" customWidth="1"/>
    <col min="15362" max="15363" width="30.28515625" style="79" customWidth="1"/>
    <col min="15364" max="15364" width="50" style="79" customWidth="1"/>
    <col min="15365" max="15616" width="9.140625" style="79"/>
    <col min="15617" max="15617" width="14.42578125" style="79" customWidth="1"/>
    <col min="15618" max="15619" width="30.28515625" style="79" customWidth="1"/>
    <col min="15620" max="15620" width="50" style="79" customWidth="1"/>
    <col min="15621" max="15872" width="9.140625" style="79"/>
    <col min="15873" max="15873" width="14.42578125" style="79" customWidth="1"/>
    <col min="15874" max="15875" width="30.28515625" style="79" customWidth="1"/>
    <col min="15876" max="15876" width="50" style="79" customWidth="1"/>
    <col min="15877" max="16128" width="9.140625" style="79"/>
    <col min="16129" max="16129" width="14.42578125" style="79" customWidth="1"/>
    <col min="16130" max="16131" width="30.28515625" style="79" customWidth="1"/>
    <col min="16132" max="16132" width="50" style="79" customWidth="1"/>
    <col min="16133" max="16384" width="9.140625" style="79"/>
  </cols>
  <sheetData>
    <row r="9" spans="1:4">
      <c r="D9" s="80"/>
    </row>
    <row r="10" spans="1:4">
      <c r="D10" s="80"/>
    </row>
    <row r="11" spans="1:4">
      <c r="D11" s="80"/>
    </row>
    <row r="12" spans="1:4" ht="19.5" customHeight="1">
      <c r="D12" s="80"/>
    </row>
    <row r="13" spans="1:4" ht="23.25" customHeight="1"/>
    <row r="14" spans="1:4" ht="24" hidden="1" customHeight="1"/>
    <row r="15" spans="1:4" ht="24" customHeight="1"/>
    <row r="16" spans="1:4" ht="12.75" customHeight="1">
      <c r="A16" s="243" t="s">
        <v>120</v>
      </c>
      <c r="B16" s="243"/>
      <c r="C16" s="243"/>
      <c r="D16" s="243"/>
    </row>
    <row r="17" spans="1:4" ht="48.75" customHeight="1">
      <c r="A17" s="243"/>
      <c r="B17" s="243"/>
      <c r="C17" s="243"/>
      <c r="D17" s="243"/>
    </row>
    <row r="18" spans="1:4" ht="15.75">
      <c r="A18" s="81"/>
      <c r="B18" s="81"/>
      <c r="C18" s="81"/>
      <c r="D18" s="81"/>
    </row>
    <row r="19" spans="1:4" ht="12.75" customHeight="1">
      <c r="A19" s="244" t="s">
        <v>121</v>
      </c>
      <c r="B19" s="244"/>
      <c r="C19" s="245" t="s">
        <v>122</v>
      </c>
      <c r="D19" s="246"/>
    </row>
    <row r="20" spans="1:4" ht="32.450000000000003" customHeight="1">
      <c r="A20" s="82" t="s">
        <v>123</v>
      </c>
      <c r="B20" s="82" t="s">
        <v>124</v>
      </c>
      <c r="C20" s="246"/>
      <c r="D20" s="246"/>
    </row>
    <row r="21" spans="1:4" s="85" customFormat="1" ht="33.75" customHeight="1">
      <c r="A21" s="83"/>
      <c r="B21" s="84"/>
      <c r="C21" s="247" t="s">
        <v>125</v>
      </c>
      <c r="D21" s="242"/>
    </row>
    <row r="22" spans="1:4" s="85" customFormat="1" ht="31.5" customHeight="1">
      <c r="A22" s="86">
        <v>904</v>
      </c>
      <c r="B22" s="87" t="s">
        <v>126</v>
      </c>
      <c r="C22" s="241" t="s">
        <v>127</v>
      </c>
      <c r="D22" s="242"/>
    </row>
    <row r="23" spans="1:4" s="85" customFormat="1" ht="28.5" customHeight="1">
      <c r="A23" s="86">
        <v>904</v>
      </c>
      <c r="B23" s="87" t="s">
        <v>128</v>
      </c>
      <c r="C23" s="241" t="s">
        <v>129</v>
      </c>
      <c r="D23" s="242"/>
    </row>
    <row r="24" spans="1:4" s="85" customFormat="1" ht="15.75" customHeight="1">
      <c r="A24" s="86">
        <v>904</v>
      </c>
      <c r="B24" s="86" t="s">
        <v>130</v>
      </c>
      <c r="C24" s="241" t="s">
        <v>131</v>
      </c>
      <c r="D24" s="242"/>
    </row>
    <row r="25" spans="1:4" s="85" customFormat="1" ht="15.75" customHeight="1">
      <c r="A25" s="86">
        <v>904</v>
      </c>
      <c r="B25" s="86" t="s">
        <v>132</v>
      </c>
      <c r="C25" s="241" t="s">
        <v>133</v>
      </c>
      <c r="D25" s="242"/>
    </row>
    <row r="26" spans="1:4" s="85" customFormat="1" ht="34.5" customHeight="1">
      <c r="A26" s="83"/>
      <c r="B26" s="84"/>
      <c r="C26" s="247" t="s">
        <v>134</v>
      </c>
      <c r="D26" s="242"/>
    </row>
    <row r="27" spans="1:4" s="85" customFormat="1" ht="30" customHeight="1">
      <c r="A27" s="86">
        <v>907</v>
      </c>
      <c r="B27" s="87" t="s">
        <v>126</v>
      </c>
      <c r="C27" s="241" t="s">
        <v>127</v>
      </c>
      <c r="D27" s="242"/>
    </row>
    <row r="28" spans="1:4" s="85" customFormat="1" ht="30" customHeight="1">
      <c r="A28" s="86">
        <v>907</v>
      </c>
      <c r="B28" s="87" t="s">
        <v>135</v>
      </c>
      <c r="C28" s="241" t="s">
        <v>129</v>
      </c>
      <c r="D28" s="242"/>
    </row>
    <row r="29" spans="1:4" s="85" customFormat="1" ht="15.75" customHeight="1">
      <c r="A29" s="86">
        <v>907</v>
      </c>
      <c r="B29" s="86" t="s">
        <v>130</v>
      </c>
      <c r="C29" s="241" t="s">
        <v>131</v>
      </c>
      <c r="D29" s="242"/>
    </row>
    <row r="30" spans="1:4" s="85" customFormat="1" ht="15.75" customHeight="1">
      <c r="A30" s="86">
        <v>907</v>
      </c>
      <c r="B30" s="86" t="s">
        <v>132</v>
      </c>
      <c r="C30" s="241" t="s">
        <v>133</v>
      </c>
      <c r="D30" s="242"/>
    </row>
    <row r="31" spans="1:4" s="85" customFormat="1" ht="33.75" customHeight="1">
      <c r="A31" s="83"/>
      <c r="B31" s="84"/>
      <c r="C31" s="247" t="s">
        <v>136</v>
      </c>
      <c r="D31" s="242"/>
    </row>
    <row r="32" spans="1:4" s="85" customFormat="1" ht="23.25" customHeight="1">
      <c r="A32" s="86">
        <v>910</v>
      </c>
      <c r="B32" s="87" t="s">
        <v>135</v>
      </c>
      <c r="C32" s="241" t="s">
        <v>129</v>
      </c>
      <c r="D32" s="242"/>
    </row>
    <row r="33" spans="1:4" s="85" customFormat="1" ht="18" customHeight="1">
      <c r="A33" s="86">
        <v>910</v>
      </c>
      <c r="B33" s="86" t="s">
        <v>130</v>
      </c>
      <c r="C33" s="241" t="s">
        <v>131</v>
      </c>
      <c r="D33" s="242"/>
    </row>
    <row r="34" spans="1:4" s="85" customFormat="1" ht="18" customHeight="1">
      <c r="A34" s="86">
        <v>910</v>
      </c>
      <c r="B34" s="86" t="s">
        <v>132</v>
      </c>
      <c r="C34" s="241" t="s">
        <v>133</v>
      </c>
      <c r="D34" s="242"/>
    </row>
    <row r="35" spans="1:4" s="85" customFormat="1" ht="41.25" customHeight="1">
      <c r="A35" s="83"/>
      <c r="B35" s="84"/>
      <c r="C35" s="247" t="s">
        <v>137</v>
      </c>
      <c r="D35" s="242"/>
    </row>
    <row r="36" spans="1:4" s="85" customFormat="1" ht="56.45" customHeight="1">
      <c r="A36" s="86">
        <v>913</v>
      </c>
      <c r="B36" s="86" t="s">
        <v>138</v>
      </c>
      <c r="C36" s="248" t="s">
        <v>139</v>
      </c>
      <c r="D36" s="248"/>
    </row>
    <row r="37" spans="1:4" s="85" customFormat="1" ht="45.75" customHeight="1">
      <c r="A37" s="86">
        <v>913</v>
      </c>
      <c r="B37" s="86" t="s">
        <v>140</v>
      </c>
      <c r="C37" s="241" t="s">
        <v>141</v>
      </c>
      <c r="D37" s="242"/>
    </row>
    <row r="38" spans="1:4" s="85" customFormat="1" ht="45.75" customHeight="1">
      <c r="A38" s="86">
        <v>913</v>
      </c>
      <c r="B38" s="86" t="s">
        <v>142</v>
      </c>
      <c r="C38" s="241" t="s">
        <v>143</v>
      </c>
      <c r="D38" s="242"/>
    </row>
    <row r="39" spans="1:4" s="85" customFormat="1" ht="21" customHeight="1">
      <c r="A39" s="86">
        <v>913</v>
      </c>
      <c r="B39" s="87" t="s">
        <v>144</v>
      </c>
      <c r="C39" s="241" t="s">
        <v>129</v>
      </c>
      <c r="D39" s="242"/>
    </row>
    <row r="40" spans="1:4" s="85" customFormat="1" ht="68.25" customHeight="1">
      <c r="A40" s="86">
        <v>913</v>
      </c>
      <c r="B40" s="87" t="s">
        <v>145</v>
      </c>
      <c r="C40" s="249" t="s">
        <v>146</v>
      </c>
      <c r="D40" s="250"/>
    </row>
    <row r="41" spans="1:4" s="88" customFormat="1" ht="45.75" customHeight="1">
      <c r="A41" s="87">
        <v>913</v>
      </c>
      <c r="B41" s="87" t="s">
        <v>147</v>
      </c>
      <c r="C41" s="241" t="s">
        <v>148</v>
      </c>
      <c r="D41" s="242"/>
    </row>
    <row r="42" spans="1:4" s="85" customFormat="1" ht="18.75" customHeight="1">
      <c r="A42" s="86">
        <v>913</v>
      </c>
      <c r="B42" s="86" t="s">
        <v>130</v>
      </c>
      <c r="C42" s="241" t="s">
        <v>131</v>
      </c>
      <c r="D42" s="242"/>
    </row>
    <row r="43" spans="1:4" s="85" customFormat="1" ht="18.75" customHeight="1">
      <c r="A43" s="86">
        <v>913</v>
      </c>
      <c r="B43" s="86" t="s">
        <v>132</v>
      </c>
      <c r="C43" s="241" t="s">
        <v>133</v>
      </c>
      <c r="D43" s="242"/>
    </row>
    <row r="44" spans="1:4" s="85" customFormat="1" ht="24.75" customHeight="1">
      <c r="A44" s="83"/>
      <c r="B44" s="84"/>
      <c r="C44" s="247" t="s">
        <v>149</v>
      </c>
      <c r="D44" s="242"/>
    </row>
    <row r="45" spans="1:4" s="85" customFormat="1" ht="24.75" customHeight="1">
      <c r="A45" s="86">
        <v>917</v>
      </c>
      <c r="B45" s="87" t="s">
        <v>135</v>
      </c>
      <c r="C45" s="241" t="s">
        <v>129</v>
      </c>
      <c r="D45" s="242"/>
    </row>
    <row r="46" spans="1:4" s="85" customFormat="1" ht="61.5" customHeight="1">
      <c r="A46" s="86">
        <v>917</v>
      </c>
      <c r="B46" s="87" t="s">
        <v>150</v>
      </c>
      <c r="C46" s="241" t="s">
        <v>151</v>
      </c>
      <c r="D46" s="242"/>
    </row>
    <row r="47" spans="1:4" s="85" customFormat="1" ht="110.25" customHeight="1">
      <c r="A47" s="86">
        <v>917</v>
      </c>
      <c r="B47" s="87" t="s">
        <v>163</v>
      </c>
      <c r="C47" s="241" t="s">
        <v>162</v>
      </c>
      <c r="D47" s="242"/>
    </row>
    <row r="48" spans="1:4" s="85" customFormat="1" ht="15">
      <c r="A48" s="86">
        <v>917</v>
      </c>
      <c r="B48" s="86" t="s">
        <v>130</v>
      </c>
      <c r="C48" s="241" t="s">
        <v>131</v>
      </c>
      <c r="D48" s="242"/>
    </row>
    <row r="49" spans="1:4" s="85" customFormat="1" ht="15">
      <c r="A49" s="86">
        <v>917</v>
      </c>
      <c r="B49" s="86" t="s">
        <v>132</v>
      </c>
      <c r="C49" s="241" t="s">
        <v>133</v>
      </c>
      <c r="D49" s="242"/>
    </row>
    <row r="50" spans="1:4" s="85" customFormat="1" ht="51" customHeight="1">
      <c r="A50" s="83"/>
      <c r="B50" s="84"/>
      <c r="C50" s="247" t="s">
        <v>152</v>
      </c>
      <c r="D50" s="242"/>
    </row>
    <row r="51" spans="1:4" s="85" customFormat="1" ht="16.5" customHeight="1">
      <c r="A51" s="86">
        <v>918</v>
      </c>
      <c r="B51" s="87" t="s">
        <v>135</v>
      </c>
      <c r="C51" s="241" t="s">
        <v>129</v>
      </c>
      <c r="D51" s="242"/>
    </row>
    <row r="52" spans="1:4" s="85" customFormat="1" ht="66.75" customHeight="1">
      <c r="A52" s="86">
        <v>918</v>
      </c>
      <c r="B52" s="87" t="s">
        <v>150</v>
      </c>
      <c r="C52" s="241" t="s">
        <v>151</v>
      </c>
      <c r="D52" s="242"/>
    </row>
    <row r="53" spans="1:4" s="85" customFormat="1" ht="15">
      <c r="A53" s="86">
        <v>918</v>
      </c>
      <c r="B53" s="86" t="s">
        <v>130</v>
      </c>
      <c r="C53" s="241" t="s">
        <v>131</v>
      </c>
      <c r="D53" s="242"/>
    </row>
    <row r="54" spans="1:4" s="85" customFormat="1" ht="15">
      <c r="A54" s="86">
        <v>918</v>
      </c>
      <c r="B54" s="86" t="s">
        <v>132</v>
      </c>
      <c r="C54" s="241" t="s">
        <v>133</v>
      </c>
      <c r="D54" s="242"/>
    </row>
    <row r="55" spans="1:4" s="85" customFormat="1" ht="32.25" customHeight="1">
      <c r="A55" s="86"/>
      <c r="B55" s="86"/>
      <c r="C55" s="247" t="s">
        <v>153</v>
      </c>
      <c r="D55" s="242"/>
    </row>
    <row r="56" spans="1:4" s="85" customFormat="1" ht="21.75" customHeight="1">
      <c r="A56" s="86">
        <v>923</v>
      </c>
      <c r="B56" s="87" t="s">
        <v>135</v>
      </c>
      <c r="C56" s="241" t="s">
        <v>129</v>
      </c>
      <c r="D56" s="242"/>
    </row>
    <row r="57" spans="1:4" s="85" customFormat="1" ht="18.75" customHeight="1">
      <c r="A57" s="86">
        <v>923</v>
      </c>
      <c r="B57" s="86" t="s">
        <v>130</v>
      </c>
      <c r="C57" s="241" t="s">
        <v>131</v>
      </c>
      <c r="D57" s="242"/>
    </row>
    <row r="58" spans="1:4" s="85" customFormat="1" ht="18.75" customHeight="1">
      <c r="A58" s="86">
        <v>923</v>
      </c>
      <c r="B58" s="86" t="s">
        <v>132</v>
      </c>
      <c r="C58" s="241" t="s">
        <v>133</v>
      </c>
      <c r="D58" s="242"/>
    </row>
    <row r="59" spans="1:4" s="85" customFormat="1" ht="60" customHeight="1">
      <c r="A59" s="89"/>
      <c r="B59" s="13"/>
      <c r="C59" s="247" t="s">
        <v>154</v>
      </c>
      <c r="D59" s="247"/>
    </row>
    <row r="60" spans="1:4" s="85" customFormat="1" ht="13.5" customHeight="1">
      <c r="A60" s="89"/>
      <c r="B60" s="13" t="s">
        <v>155</v>
      </c>
      <c r="C60" s="253" t="s">
        <v>156</v>
      </c>
      <c r="D60" s="253"/>
    </row>
    <row r="61" spans="1:4" s="85" customFormat="1" ht="13.5" customHeight="1">
      <c r="A61" s="90"/>
      <c r="B61" s="91"/>
      <c r="C61" s="92"/>
      <c r="D61" s="92"/>
    </row>
    <row r="62" spans="1:4" s="93" customFormat="1" ht="19.899999999999999" customHeight="1">
      <c r="A62" s="251" t="s">
        <v>157</v>
      </c>
      <c r="B62" s="251"/>
      <c r="C62" s="251"/>
      <c r="D62" s="251"/>
    </row>
    <row r="63" spans="1:4" s="93" customFormat="1" ht="30.75" customHeight="1">
      <c r="A63" s="251" t="s">
        <v>158</v>
      </c>
      <c r="B63" s="251"/>
      <c r="C63" s="251"/>
      <c r="D63" s="251"/>
    </row>
    <row r="64" spans="1:4">
      <c r="A64" s="94"/>
      <c r="B64" s="94"/>
      <c r="C64" s="94"/>
      <c r="D64" s="94"/>
    </row>
    <row r="66" spans="1:5" ht="15">
      <c r="A66" s="45" t="s">
        <v>2</v>
      </c>
      <c r="B66" s="1"/>
      <c r="C66" s="95"/>
      <c r="D66" s="252" t="s">
        <v>159</v>
      </c>
      <c r="E66" s="252"/>
    </row>
  </sheetData>
  <mergeCells count="46">
    <mergeCell ref="A62:D62"/>
    <mergeCell ref="A63:D63"/>
    <mergeCell ref="D66:E66"/>
    <mergeCell ref="C47:D47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8:D48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A16:D17"/>
    <mergeCell ref="A19:B19"/>
    <mergeCell ref="C19:D20"/>
    <mergeCell ref="C21:D21"/>
    <mergeCell ref="C22:D22"/>
  </mergeCells>
  <pageMargins left="0.78740157480314965" right="0.39370078740157483" top="0.6692913385826772" bottom="0.39370078740157483" header="0.51181102362204722" footer="0"/>
  <pageSetup paperSize="9" scale="70" orientation="portrait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6"/>
  <sheetViews>
    <sheetView showGridLines="0" workbookViewId="0">
      <selection activeCell="J605" sqref="J605"/>
    </sheetView>
  </sheetViews>
  <sheetFormatPr defaultRowHeight="15.75"/>
  <cols>
    <col min="1" max="1" width="59.85546875" style="98" customWidth="1"/>
    <col min="2" max="2" width="12.85546875" style="124" customWidth="1"/>
    <col min="3" max="3" width="8.140625" style="124" customWidth="1"/>
    <col min="4" max="4" width="11.5703125" style="124" customWidth="1"/>
    <col min="5" max="5" width="24.85546875" style="98" customWidth="1"/>
    <col min="6" max="239" width="9.140625" style="98" customWidth="1"/>
    <col min="240" max="16384" width="9.140625" style="98"/>
  </cols>
  <sheetData>
    <row r="1" spans="1:5">
      <c r="A1" s="96"/>
      <c r="B1" s="97"/>
      <c r="C1" s="97"/>
      <c r="D1" s="97"/>
      <c r="E1" s="96"/>
    </row>
    <row r="2" spans="1:5">
      <c r="A2" s="96"/>
      <c r="B2" s="97"/>
      <c r="C2" s="97"/>
      <c r="D2" s="97"/>
      <c r="E2" s="96"/>
    </row>
    <row r="3" spans="1:5">
      <c r="A3" s="96"/>
      <c r="B3" s="97"/>
      <c r="C3" s="97"/>
      <c r="D3" s="97"/>
      <c r="E3" s="96"/>
    </row>
    <row r="4" spans="1:5">
      <c r="A4" s="96"/>
      <c r="B4" s="97"/>
      <c r="C4" s="97"/>
      <c r="D4" s="97"/>
      <c r="E4" s="96"/>
    </row>
    <row r="5" spans="1:5">
      <c r="A5" s="96"/>
      <c r="B5" s="97"/>
      <c r="C5" s="97"/>
      <c r="D5" s="97"/>
      <c r="E5" s="96"/>
    </row>
    <row r="6" spans="1:5">
      <c r="A6" s="96"/>
      <c r="B6" s="97"/>
      <c r="C6" s="97"/>
      <c r="D6" s="97"/>
      <c r="E6" s="96"/>
    </row>
    <row r="7" spans="1:5">
      <c r="A7" s="96"/>
      <c r="B7" s="97"/>
      <c r="C7" s="97"/>
      <c r="D7" s="97"/>
      <c r="E7" s="96"/>
    </row>
    <row r="8" spans="1:5">
      <c r="A8" s="96"/>
      <c r="B8" s="97"/>
      <c r="C8" s="97"/>
      <c r="D8" s="97"/>
      <c r="E8" s="96"/>
    </row>
    <row r="9" spans="1:5">
      <c r="A9" s="96"/>
      <c r="B9" s="97"/>
      <c r="C9" s="97"/>
      <c r="D9" s="97"/>
      <c r="E9" s="96"/>
    </row>
    <row r="10" spans="1:5">
      <c r="A10" s="96"/>
      <c r="B10" s="97"/>
      <c r="C10" s="97"/>
      <c r="D10" s="97"/>
      <c r="E10" s="96"/>
    </row>
    <row r="11" spans="1:5">
      <c r="A11" s="96"/>
      <c r="B11" s="97"/>
      <c r="C11" s="97"/>
      <c r="D11" s="97"/>
      <c r="E11" s="96"/>
    </row>
    <row r="12" spans="1:5">
      <c r="A12" s="99"/>
      <c r="B12" s="100"/>
      <c r="C12" s="100"/>
      <c r="D12" s="100"/>
      <c r="E12" s="101"/>
    </row>
    <row r="13" spans="1:5" ht="12.75" customHeight="1">
      <c r="A13" s="102"/>
      <c r="B13" s="100"/>
      <c r="C13" s="100"/>
      <c r="D13" s="100"/>
      <c r="E13" s="101"/>
    </row>
    <row r="14" spans="1:5" ht="56.25" customHeight="1">
      <c r="A14" s="255" t="s">
        <v>174</v>
      </c>
      <c r="B14" s="255"/>
      <c r="C14" s="255"/>
      <c r="D14" s="255"/>
      <c r="E14" s="255"/>
    </row>
    <row r="15" spans="1:5" ht="18.75">
      <c r="A15" s="103"/>
      <c r="B15" s="103"/>
      <c r="C15" s="103"/>
      <c r="D15" s="103"/>
      <c r="E15" s="103"/>
    </row>
    <row r="16" spans="1:5">
      <c r="A16" s="256" t="s">
        <v>175</v>
      </c>
      <c r="B16" s="257" t="s">
        <v>176</v>
      </c>
      <c r="C16" s="257"/>
      <c r="D16" s="257"/>
      <c r="E16" s="258" t="s">
        <v>177</v>
      </c>
    </row>
    <row r="17" spans="1:5" ht="24">
      <c r="A17" s="256"/>
      <c r="B17" s="104" t="s">
        <v>178</v>
      </c>
      <c r="C17" s="104" t="s">
        <v>179</v>
      </c>
      <c r="D17" s="105" t="s">
        <v>180</v>
      </c>
      <c r="E17" s="258"/>
    </row>
    <row r="18" spans="1:5" s="107" customFormat="1">
      <c r="A18" s="106">
        <v>1</v>
      </c>
      <c r="B18" s="106">
        <v>2</v>
      </c>
      <c r="C18" s="106">
        <v>3</v>
      </c>
      <c r="D18" s="106">
        <v>4</v>
      </c>
      <c r="E18" s="106">
        <v>5</v>
      </c>
    </row>
    <row r="19" spans="1:5" s="107" customFormat="1" ht="31.5">
      <c r="A19" s="108" t="s">
        <v>181</v>
      </c>
      <c r="B19" s="109" t="s">
        <v>182</v>
      </c>
      <c r="C19" s="110" t="s">
        <v>183</v>
      </c>
      <c r="D19" s="111"/>
      <c r="E19" s="112">
        <v>945329</v>
      </c>
    </row>
    <row r="20" spans="1:5" ht="31.5">
      <c r="A20" s="113" t="s">
        <v>184</v>
      </c>
      <c r="B20" s="114" t="s">
        <v>185</v>
      </c>
      <c r="C20" s="115" t="s">
        <v>183</v>
      </c>
      <c r="D20" s="116"/>
      <c r="E20" s="117">
        <v>925883.6</v>
      </c>
    </row>
    <row r="21" spans="1:5" ht="31.5">
      <c r="A21" s="113" t="s">
        <v>186</v>
      </c>
      <c r="B21" s="114" t="s">
        <v>187</v>
      </c>
      <c r="C21" s="115" t="s">
        <v>183</v>
      </c>
      <c r="D21" s="116"/>
      <c r="E21" s="117">
        <v>250392.6</v>
      </c>
    </row>
    <row r="22" spans="1:5" ht="31.5">
      <c r="A22" s="113" t="s">
        <v>188</v>
      </c>
      <c r="B22" s="114" t="s">
        <v>189</v>
      </c>
      <c r="C22" s="115" t="s">
        <v>183</v>
      </c>
      <c r="D22" s="116"/>
      <c r="E22" s="117">
        <v>1691.6</v>
      </c>
    </row>
    <row r="23" spans="1:5" ht="31.5">
      <c r="A23" s="113" t="s">
        <v>190</v>
      </c>
      <c r="B23" s="114" t="s">
        <v>189</v>
      </c>
      <c r="C23" s="115" t="s">
        <v>191</v>
      </c>
      <c r="D23" s="116"/>
      <c r="E23" s="117">
        <v>1691.6</v>
      </c>
    </row>
    <row r="24" spans="1:5">
      <c r="A24" s="113" t="s">
        <v>192</v>
      </c>
      <c r="B24" s="114" t="s">
        <v>189</v>
      </c>
      <c r="C24" s="115" t="s">
        <v>191</v>
      </c>
      <c r="D24" s="116">
        <v>701</v>
      </c>
      <c r="E24" s="117">
        <v>1691.6</v>
      </c>
    </row>
    <row r="25" spans="1:5">
      <c r="A25" s="113" t="s">
        <v>193</v>
      </c>
      <c r="B25" s="114" t="s">
        <v>194</v>
      </c>
      <c r="C25" s="115" t="s">
        <v>183</v>
      </c>
      <c r="D25" s="116"/>
      <c r="E25" s="117">
        <v>1100</v>
      </c>
    </row>
    <row r="26" spans="1:5" ht="31.5">
      <c r="A26" s="113" t="s">
        <v>190</v>
      </c>
      <c r="B26" s="114" t="s">
        <v>194</v>
      </c>
      <c r="C26" s="115" t="s">
        <v>191</v>
      </c>
      <c r="D26" s="116"/>
      <c r="E26" s="117">
        <v>1100</v>
      </c>
    </row>
    <row r="27" spans="1:5">
      <c r="A27" s="113" t="s">
        <v>192</v>
      </c>
      <c r="B27" s="114" t="s">
        <v>194</v>
      </c>
      <c r="C27" s="115" t="s">
        <v>191</v>
      </c>
      <c r="D27" s="116">
        <v>701</v>
      </c>
      <c r="E27" s="117">
        <v>1100</v>
      </c>
    </row>
    <row r="28" spans="1:5" ht="18.75" customHeight="1">
      <c r="A28" s="113" t="s">
        <v>195</v>
      </c>
      <c r="B28" s="114" t="s">
        <v>196</v>
      </c>
      <c r="C28" s="115" t="s">
        <v>183</v>
      </c>
      <c r="D28" s="116"/>
      <c r="E28" s="117">
        <v>33.4</v>
      </c>
    </row>
    <row r="29" spans="1:5" ht="31.5">
      <c r="A29" s="113" t="s">
        <v>190</v>
      </c>
      <c r="B29" s="114" t="s">
        <v>196</v>
      </c>
      <c r="C29" s="115" t="s">
        <v>191</v>
      </c>
      <c r="D29" s="116"/>
      <c r="E29" s="117">
        <v>33.4</v>
      </c>
    </row>
    <row r="30" spans="1:5">
      <c r="A30" s="113" t="s">
        <v>192</v>
      </c>
      <c r="B30" s="114" t="s">
        <v>196</v>
      </c>
      <c r="C30" s="115" t="s">
        <v>191</v>
      </c>
      <c r="D30" s="116">
        <v>701</v>
      </c>
      <c r="E30" s="117">
        <v>33.4</v>
      </c>
    </row>
    <row r="31" spans="1:5" ht="31.5">
      <c r="A31" s="113" t="s">
        <v>197</v>
      </c>
      <c r="B31" s="114" t="s">
        <v>198</v>
      </c>
      <c r="C31" s="115" t="s">
        <v>183</v>
      </c>
      <c r="D31" s="116"/>
      <c r="E31" s="117">
        <v>153.69999999999999</v>
      </c>
    </row>
    <row r="32" spans="1:5" ht="31.5">
      <c r="A32" s="113" t="s">
        <v>190</v>
      </c>
      <c r="B32" s="114" t="s">
        <v>198</v>
      </c>
      <c r="C32" s="115" t="s">
        <v>191</v>
      </c>
      <c r="D32" s="116"/>
      <c r="E32" s="117">
        <v>153.69999999999999</v>
      </c>
    </row>
    <row r="33" spans="1:5" ht="31.5">
      <c r="A33" s="113" t="s">
        <v>199</v>
      </c>
      <c r="B33" s="114" t="s">
        <v>198</v>
      </c>
      <c r="C33" s="115" t="s">
        <v>191</v>
      </c>
      <c r="D33" s="116">
        <v>705</v>
      </c>
      <c r="E33" s="117">
        <v>153.69999999999999</v>
      </c>
    </row>
    <row r="34" spans="1:5">
      <c r="A34" s="113" t="s">
        <v>200</v>
      </c>
      <c r="B34" s="114" t="s">
        <v>201</v>
      </c>
      <c r="C34" s="115" t="s">
        <v>183</v>
      </c>
      <c r="D34" s="116"/>
      <c r="E34" s="117">
        <v>39546.300000000003</v>
      </c>
    </row>
    <row r="35" spans="1:5" ht="31.5">
      <c r="A35" s="113" t="s">
        <v>190</v>
      </c>
      <c r="B35" s="114" t="s">
        <v>201</v>
      </c>
      <c r="C35" s="115" t="s">
        <v>191</v>
      </c>
      <c r="D35" s="116"/>
      <c r="E35" s="117">
        <v>38872.6</v>
      </c>
    </row>
    <row r="36" spans="1:5">
      <c r="A36" s="113" t="s">
        <v>192</v>
      </c>
      <c r="B36" s="114" t="s">
        <v>201</v>
      </c>
      <c r="C36" s="115" t="s">
        <v>191</v>
      </c>
      <c r="D36" s="116">
        <v>701</v>
      </c>
      <c r="E36" s="117">
        <v>38872.6</v>
      </c>
    </row>
    <row r="37" spans="1:5">
      <c r="A37" s="113" t="s">
        <v>202</v>
      </c>
      <c r="B37" s="114" t="s">
        <v>201</v>
      </c>
      <c r="C37" s="115" t="s">
        <v>203</v>
      </c>
      <c r="D37" s="116"/>
      <c r="E37" s="117">
        <v>673.7</v>
      </c>
    </row>
    <row r="38" spans="1:5">
      <c r="A38" s="113" t="s">
        <v>192</v>
      </c>
      <c r="B38" s="114" t="s">
        <v>201</v>
      </c>
      <c r="C38" s="115" t="s">
        <v>203</v>
      </c>
      <c r="D38" s="116">
        <v>701</v>
      </c>
      <c r="E38" s="117">
        <v>673.7</v>
      </c>
    </row>
    <row r="39" spans="1:5" ht="63">
      <c r="A39" s="113" t="s">
        <v>204</v>
      </c>
      <c r="B39" s="114" t="s">
        <v>205</v>
      </c>
      <c r="C39" s="115" t="s">
        <v>183</v>
      </c>
      <c r="D39" s="116"/>
      <c r="E39" s="117">
        <v>204842.8</v>
      </c>
    </row>
    <row r="40" spans="1:5" ht="62.25" customHeight="1">
      <c r="A40" s="113" t="s">
        <v>206</v>
      </c>
      <c r="B40" s="114" t="s">
        <v>205</v>
      </c>
      <c r="C40" s="115" t="s">
        <v>207</v>
      </c>
      <c r="D40" s="116"/>
      <c r="E40" s="117">
        <f>E41</f>
        <v>203549.8</v>
      </c>
    </row>
    <row r="41" spans="1:5">
      <c r="A41" s="113" t="s">
        <v>192</v>
      </c>
      <c r="B41" s="114" t="s">
        <v>205</v>
      </c>
      <c r="C41" s="115" t="s">
        <v>207</v>
      </c>
      <c r="D41" s="116">
        <v>701</v>
      </c>
      <c r="E41" s="117">
        <f>203460.8+89</f>
        <v>203549.8</v>
      </c>
    </row>
    <row r="42" spans="1:5" ht="31.5">
      <c r="A42" s="113" t="s">
        <v>190</v>
      </c>
      <c r="B42" s="114" t="s">
        <v>205</v>
      </c>
      <c r="C42" s="115" t="s">
        <v>191</v>
      </c>
      <c r="D42" s="116"/>
      <c r="E42" s="117">
        <f>E43</f>
        <v>1293</v>
      </c>
    </row>
    <row r="43" spans="1:5">
      <c r="A43" s="113" t="s">
        <v>192</v>
      </c>
      <c r="B43" s="114" t="s">
        <v>205</v>
      </c>
      <c r="C43" s="115" t="s">
        <v>191</v>
      </c>
      <c r="D43" s="116">
        <v>701</v>
      </c>
      <c r="E43" s="117">
        <f>1382-89</f>
        <v>1293</v>
      </c>
    </row>
    <row r="44" spans="1:5" ht="31.5">
      <c r="A44" s="113" t="s">
        <v>208</v>
      </c>
      <c r="B44" s="114" t="s">
        <v>209</v>
      </c>
      <c r="C44" s="115" t="s">
        <v>183</v>
      </c>
      <c r="D44" s="116"/>
      <c r="E44" s="117">
        <v>3024.8</v>
      </c>
    </row>
    <row r="45" spans="1:5" ht="31.5">
      <c r="A45" s="113" t="s">
        <v>190</v>
      </c>
      <c r="B45" s="114" t="s">
        <v>209</v>
      </c>
      <c r="C45" s="115" t="s">
        <v>191</v>
      </c>
      <c r="D45" s="116"/>
      <c r="E45" s="117">
        <v>3024.8</v>
      </c>
    </row>
    <row r="46" spans="1:5">
      <c r="A46" s="113" t="s">
        <v>192</v>
      </c>
      <c r="B46" s="114" t="s">
        <v>209</v>
      </c>
      <c r="C46" s="115" t="s">
        <v>191</v>
      </c>
      <c r="D46" s="116">
        <v>701</v>
      </c>
      <c r="E46" s="117">
        <v>3024.8</v>
      </c>
    </row>
    <row r="47" spans="1:5" ht="31.5">
      <c r="A47" s="113" t="s">
        <v>210</v>
      </c>
      <c r="B47" s="114" t="s">
        <v>211</v>
      </c>
      <c r="C47" s="115" t="s">
        <v>183</v>
      </c>
      <c r="D47" s="116"/>
      <c r="E47" s="117">
        <v>586591.6</v>
      </c>
    </row>
    <row r="48" spans="1:5" ht="31.5">
      <c r="A48" s="113" t="s">
        <v>188</v>
      </c>
      <c r="B48" s="114" t="s">
        <v>212</v>
      </c>
      <c r="C48" s="115" t="s">
        <v>183</v>
      </c>
      <c r="D48" s="116"/>
      <c r="E48" s="117">
        <v>2067.4</v>
      </c>
    </row>
    <row r="49" spans="1:5" ht="31.5">
      <c r="A49" s="113" t="s">
        <v>190</v>
      </c>
      <c r="B49" s="114" t="s">
        <v>212</v>
      </c>
      <c r="C49" s="115" t="s">
        <v>191</v>
      </c>
      <c r="D49" s="116"/>
      <c r="E49" s="117">
        <v>2067.4</v>
      </c>
    </row>
    <row r="50" spans="1:5">
      <c r="A50" s="113" t="s">
        <v>213</v>
      </c>
      <c r="B50" s="114" t="s">
        <v>212</v>
      </c>
      <c r="C50" s="115" t="s">
        <v>191</v>
      </c>
      <c r="D50" s="116">
        <v>702</v>
      </c>
      <c r="E50" s="117">
        <v>2067.4</v>
      </c>
    </row>
    <row r="51" spans="1:5">
      <c r="A51" s="113" t="s">
        <v>193</v>
      </c>
      <c r="B51" s="114" t="s">
        <v>214</v>
      </c>
      <c r="C51" s="115" t="s">
        <v>183</v>
      </c>
      <c r="D51" s="116"/>
      <c r="E51" s="117">
        <v>1251.5</v>
      </c>
    </row>
    <row r="52" spans="1:5" ht="31.5">
      <c r="A52" s="113" t="s">
        <v>190</v>
      </c>
      <c r="B52" s="114" t="s">
        <v>214</v>
      </c>
      <c r="C52" s="115" t="s">
        <v>191</v>
      </c>
      <c r="D52" s="116"/>
      <c r="E52" s="117">
        <v>1251.5</v>
      </c>
    </row>
    <row r="53" spans="1:5">
      <c r="A53" s="113" t="s">
        <v>213</v>
      </c>
      <c r="B53" s="114" t="s">
        <v>214</v>
      </c>
      <c r="C53" s="115" t="s">
        <v>191</v>
      </c>
      <c r="D53" s="116">
        <v>702</v>
      </c>
      <c r="E53" s="117">
        <v>1251.5</v>
      </c>
    </row>
    <row r="54" spans="1:5" ht="19.5" customHeight="1">
      <c r="A54" s="113" t="s">
        <v>195</v>
      </c>
      <c r="B54" s="114" t="s">
        <v>215</v>
      </c>
      <c r="C54" s="115" t="s">
        <v>183</v>
      </c>
      <c r="D54" s="116"/>
      <c r="E54" s="117">
        <v>90.5</v>
      </c>
    </row>
    <row r="55" spans="1:5" ht="31.5">
      <c r="A55" s="113" t="s">
        <v>190</v>
      </c>
      <c r="B55" s="114" t="s">
        <v>215</v>
      </c>
      <c r="C55" s="115" t="s">
        <v>191</v>
      </c>
      <c r="D55" s="116"/>
      <c r="E55" s="117">
        <v>90.5</v>
      </c>
    </row>
    <row r="56" spans="1:5">
      <c r="A56" s="113" t="s">
        <v>213</v>
      </c>
      <c r="B56" s="114" t="s">
        <v>215</v>
      </c>
      <c r="C56" s="115" t="s">
        <v>191</v>
      </c>
      <c r="D56" s="116">
        <v>702</v>
      </c>
      <c r="E56" s="117">
        <v>90.5</v>
      </c>
    </row>
    <row r="57" spans="1:5" ht="31.5">
      <c r="A57" s="113" t="s">
        <v>216</v>
      </c>
      <c r="B57" s="114" t="s">
        <v>217</v>
      </c>
      <c r="C57" s="115" t="s">
        <v>183</v>
      </c>
      <c r="D57" s="116"/>
      <c r="E57" s="117">
        <v>8937.5</v>
      </c>
    </row>
    <row r="58" spans="1:5" ht="31.5">
      <c r="A58" s="113" t="s">
        <v>190</v>
      </c>
      <c r="B58" s="114" t="s">
        <v>217</v>
      </c>
      <c r="C58" s="115" t="s">
        <v>191</v>
      </c>
      <c r="D58" s="116"/>
      <c r="E58" s="117">
        <v>8937.5</v>
      </c>
    </row>
    <row r="59" spans="1:5">
      <c r="A59" s="113" t="s">
        <v>213</v>
      </c>
      <c r="B59" s="114" t="s">
        <v>217</v>
      </c>
      <c r="C59" s="115" t="s">
        <v>191</v>
      </c>
      <c r="D59" s="116">
        <v>702</v>
      </c>
      <c r="E59" s="117">
        <v>8937.5</v>
      </c>
    </row>
    <row r="60" spans="1:5" ht="31.5">
      <c r="A60" s="113" t="s">
        <v>218</v>
      </c>
      <c r="B60" s="114" t="s">
        <v>219</v>
      </c>
      <c r="C60" s="115" t="s">
        <v>183</v>
      </c>
      <c r="D60" s="116"/>
      <c r="E60" s="117">
        <v>120</v>
      </c>
    </row>
    <row r="61" spans="1:5" ht="62.25" customHeight="1">
      <c r="A61" s="113" t="s">
        <v>206</v>
      </c>
      <c r="B61" s="114" t="s">
        <v>219</v>
      </c>
      <c r="C61" s="115" t="s">
        <v>207</v>
      </c>
      <c r="D61" s="116"/>
      <c r="E61" s="117">
        <v>120</v>
      </c>
    </row>
    <row r="62" spans="1:5">
      <c r="A62" s="113" t="s">
        <v>213</v>
      </c>
      <c r="B62" s="114" t="s">
        <v>219</v>
      </c>
      <c r="C62" s="115" t="s">
        <v>207</v>
      </c>
      <c r="D62" s="116">
        <v>702</v>
      </c>
      <c r="E62" s="117">
        <v>120</v>
      </c>
    </row>
    <row r="63" spans="1:5">
      <c r="A63" s="113" t="s">
        <v>220</v>
      </c>
      <c r="B63" s="114" t="s">
        <v>221</v>
      </c>
      <c r="C63" s="115" t="s">
        <v>183</v>
      </c>
      <c r="D63" s="116"/>
      <c r="E63" s="117">
        <v>15</v>
      </c>
    </row>
    <row r="64" spans="1:5" ht="31.5">
      <c r="A64" s="113" t="s">
        <v>190</v>
      </c>
      <c r="B64" s="114" t="s">
        <v>221</v>
      </c>
      <c r="C64" s="115" t="s">
        <v>191</v>
      </c>
      <c r="D64" s="116"/>
      <c r="E64" s="117">
        <v>15</v>
      </c>
    </row>
    <row r="65" spans="1:5">
      <c r="A65" s="113" t="s">
        <v>213</v>
      </c>
      <c r="B65" s="114" t="s">
        <v>221</v>
      </c>
      <c r="C65" s="115" t="s">
        <v>191</v>
      </c>
      <c r="D65" s="116">
        <v>702</v>
      </c>
      <c r="E65" s="117">
        <v>15</v>
      </c>
    </row>
    <row r="66" spans="1:5" ht="31.5">
      <c r="A66" s="113" t="s">
        <v>222</v>
      </c>
      <c r="B66" s="114" t="s">
        <v>223</v>
      </c>
      <c r="C66" s="115" t="s">
        <v>183</v>
      </c>
      <c r="D66" s="116"/>
      <c r="E66" s="117">
        <v>205.2</v>
      </c>
    </row>
    <row r="67" spans="1:5" ht="31.5">
      <c r="A67" s="113" t="s">
        <v>190</v>
      </c>
      <c r="B67" s="114" t="s">
        <v>223</v>
      </c>
      <c r="C67" s="115" t="s">
        <v>191</v>
      </c>
      <c r="D67" s="116"/>
      <c r="E67" s="117">
        <v>205.2</v>
      </c>
    </row>
    <row r="68" spans="1:5">
      <c r="A68" s="113" t="s">
        <v>213</v>
      </c>
      <c r="B68" s="114" t="s">
        <v>223</v>
      </c>
      <c r="C68" s="115" t="s">
        <v>191</v>
      </c>
      <c r="D68" s="116">
        <v>702</v>
      </c>
      <c r="E68" s="117">
        <v>205.2</v>
      </c>
    </row>
    <row r="69" spans="1:5" ht="31.5">
      <c r="A69" s="113" t="s">
        <v>197</v>
      </c>
      <c r="B69" s="114" t="s">
        <v>224</v>
      </c>
      <c r="C69" s="115" t="s">
        <v>183</v>
      </c>
      <c r="D69" s="116"/>
      <c r="E69" s="117">
        <v>121</v>
      </c>
    </row>
    <row r="70" spans="1:5" ht="31.5">
      <c r="A70" s="113" t="s">
        <v>190</v>
      </c>
      <c r="B70" s="114" t="s">
        <v>224</v>
      </c>
      <c r="C70" s="115" t="s">
        <v>191</v>
      </c>
      <c r="D70" s="116"/>
      <c r="E70" s="117">
        <v>121</v>
      </c>
    </row>
    <row r="71" spans="1:5" ht="31.5">
      <c r="A71" s="113" t="s">
        <v>199</v>
      </c>
      <c r="B71" s="114" t="s">
        <v>224</v>
      </c>
      <c r="C71" s="115" t="s">
        <v>191</v>
      </c>
      <c r="D71" s="116">
        <v>705</v>
      </c>
      <c r="E71" s="117">
        <v>121</v>
      </c>
    </row>
    <row r="72" spans="1:5">
      <c r="A72" s="113" t="s">
        <v>200</v>
      </c>
      <c r="B72" s="114" t="s">
        <v>225</v>
      </c>
      <c r="C72" s="115" t="s">
        <v>183</v>
      </c>
      <c r="D72" s="116"/>
      <c r="E72" s="117">
        <v>38889.5</v>
      </c>
    </row>
    <row r="73" spans="1:5" ht="62.25" customHeight="1">
      <c r="A73" s="113" t="s">
        <v>206</v>
      </c>
      <c r="B73" s="114" t="s">
        <v>225</v>
      </c>
      <c r="C73" s="115" t="s">
        <v>207</v>
      </c>
      <c r="D73" s="116"/>
      <c r="E73" s="117">
        <v>112.5</v>
      </c>
    </row>
    <row r="74" spans="1:5">
      <c r="A74" s="113" t="s">
        <v>213</v>
      </c>
      <c r="B74" s="114" t="s">
        <v>225</v>
      </c>
      <c r="C74" s="115" t="s">
        <v>207</v>
      </c>
      <c r="D74" s="116">
        <v>702</v>
      </c>
      <c r="E74" s="117">
        <v>112.5</v>
      </c>
    </row>
    <row r="75" spans="1:5" ht="31.5">
      <c r="A75" s="113" t="s">
        <v>190</v>
      </c>
      <c r="B75" s="114" t="s">
        <v>225</v>
      </c>
      <c r="C75" s="115" t="s">
        <v>191</v>
      </c>
      <c r="D75" s="116"/>
      <c r="E75" s="117">
        <v>36547.800000000003</v>
      </c>
    </row>
    <row r="76" spans="1:5">
      <c r="A76" s="113" t="s">
        <v>213</v>
      </c>
      <c r="B76" s="114" t="s">
        <v>225</v>
      </c>
      <c r="C76" s="115" t="s">
        <v>191</v>
      </c>
      <c r="D76" s="116">
        <v>702</v>
      </c>
      <c r="E76" s="117">
        <v>36547.800000000003</v>
      </c>
    </row>
    <row r="77" spans="1:5">
      <c r="A77" s="113" t="s">
        <v>202</v>
      </c>
      <c r="B77" s="114" t="s">
        <v>225</v>
      </c>
      <c r="C77" s="115" t="s">
        <v>203</v>
      </c>
      <c r="D77" s="116"/>
      <c r="E77" s="117">
        <v>2229.1999999999998</v>
      </c>
    </row>
    <row r="78" spans="1:5">
      <c r="A78" s="113" t="s">
        <v>213</v>
      </c>
      <c r="B78" s="114" t="s">
        <v>225</v>
      </c>
      <c r="C78" s="115" t="s">
        <v>203</v>
      </c>
      <c r="D78" s="116">
        <v>702</v>
      </c>
      <c r="E78" s="117">
        <v>2229.1999999999998</v>
      </c>
    </row>
    <row r="79" spans="1:5" ht="94.5">
      <c r="A79" s="113" t="s">
        <v>226</v>
      </c>
      <c r="B79" s="114" t="s">
        <v>227</v>
      </c>
      <c r="C79" s="115" t="s">
        <v>183</v>
      </c>
      <c r="D79" s="116"/>
      <c r="E79" s="117">
        <v>440222.3</v>
      </c>
    </row>
    <row r="80" spans="1:5" ht="62.25" customHeight="1">
      <c r="A80" s="113" t="s">
        <v>206</v>
      </c>
      <c r="B80" s="114" t="s">
        <v>227</v>
      </c>
      <c r="C80" s="115" t="s">
        <v>207</v>
      </c>
      <c r="D80" s="116"/>
      <c r="E80" s="117">
        <v>431722.3</v>
      </c>
    </row>
    <row r="81" spans="1:5">
      <c r="A81" s="113" t="s">
        <v>213</v>
      </c>
      <c r="B81" s="114" t="s">
        <v>227</v>
      </c>
      <c r="C81" s="115" t="s">
        <v>207</v>
      </c>
      <c r="D81" s="116">
        <v>702</v>
      </c>
      <c r="E81" s="117">
        <v>431722.3</v>
      </c>
    </row>
    <row r="82" spans="1:5" ht="31.5">
      <c r="A82" s="113" t="s">
        <v>190</v>
      </c>
      <c r="B82" s="114" t="s">
        <v>227</v>
      </c>
      <c r="C82" s="115" t="s">
        <v>191</v>
      </c>
      <c r="D82" s="116"/>
      <c r="E82" s="117">
        <v>8500</v>
      </c>
    </row>
    <row r="83" spans="1:5">
      <c r="A83" s="113" t="s">
        <v>213</v>
      </c>
      <c r="B83" s="114" t="s">
        <v>227</v>
      </c>
      <c r="C83" s="115" t="s">
        <v>191</v>
      </c>
      <c r="D83" s="116">
        <v>702</v>
      </c>
      <c r="E83" s="117">
        <v>8500</v>
      </c>
    </row>
    <row r="84" spans="1:5" ht="110.25">
      <c r="A84" s="113" t="s">
        <v>228</v>
      </c>
      <c r="B84" s="114" t="s">
        <v>229</v>
      </c>
      <c r="C84" s="115" t="s">
        <v>183</v>
      </c>
      <c r="D84" s="116"/>
      <c r="E84" s="117">
        <v>500.2</v>
      </c>
    </row>
    <row r="85" spans="1:5" ht="31.5">
      <c r="A85" s="113" t="s">
        <v>190</v>
      </c>
      <c r="B85" s="114" t="s">
        <v>229</v>
      </c>
      <c r="C85" s="115" t="s">
        <v>191</v>
      </c>
      <c r="D85" s="116"/>
      <c r="E85" s="117">
        <v>500.2</v>
      </c>
    </row>
    <row r="86" spans="1:5">
      <c r="A86" s="113" t="s">
        <v>230</v>
      </c>
      <c r="B86" s="114" t="s">
        <v>229</v>
      </c>
      <c r="C86" s="115" t="s">
        <v>191</v>
      </c>
      <c r="D86" s="116">
        <v>1004</v>
      </c>
      <c r="E86" s="117">
        <v>500.2</v>
      </c>
    </row>
    <row r="87" spans="1:5" ht="47.25">
      <c r="A87" s="113" t="s">
        <v>231</v>
      </c>
      <c r="B87" s="114" t="s">
        <v>232</v>
      </c>
      <c r="C87" s="115" t="s">
        <v>183</v>
      </c>
      <c r="D87" s="116"/>
      <c r="E87" s="117">
        <v>570.9</v>
      </c>
    </row>
    <row r="88" spans="1:5" ht="31.5">
      <c r="A88" s="113" t="s">
        <v>190</v>
      </c>
      <c r="B88" s="114" t="s">
        <v>232</v>
      </c>
      <c r="C88" s="115" t="s">
        <v>191</v>
      </c>
      <c r="D88" s="116"/>
      <c r="E88" s="117">
        <v>570.9</v>
      </c>
    </row>
    <row r="89" spans="1:5">
      <c r="A89" s="113" t="s">
        <v>213</v>
      </c>
      <c r="B89" s="114" t="s">
        <v>232</v>
      </c>
      <c r="C89" s="115" t="s">
        <v>191</v>
      </c>
      <c r="D89" s="116">
        <v>702</v>
      </c>
      <c r="E89" s="117">
        <v>570.9</v>
      </c>
    </row>
    <row r="90" spans="1:5" ht="94.5">
      <c r="A90" s="113" t="s">
        <v>233</v>
      </c>
      <c r="B90" s="114" t="s">
        <v>234</v>
      </c>
      <c r="C90" s="115" t="s">
        <v>183</v>
      </c>
      <c r="D90" s="116"/>
      <c r="E90" s="117">
        <v>30200</v>
      </c>
    </row>
    <row r="91" spans="1:5" ht="31.5">
      <c r="A91" s="113" t="s">
        <v>190</v>
      </c>
      <c r="B91" s="114" t="s">
        <v>234</v>
      </c>
      <c r="C91" s="115" t="s">
        <v>191</v>
      </c>
      <c r="D91" s="116"/>
      <c r="E91" s="117">
        <v>30200</v>
      </c>
    </row>
    <row r="92" spans="1:5">
      <c r="A92" s="113" t="s">
        <v>213</v>
      </c>
      <c r="B92" s="114" t="s">
        <v>234</v>
      </c>
      <c r="C92" s="115" t="s">
        <v>191</v>
      </c>
      <c r="D92" s="116">
        <v>702</v>
      </c>
      <c r="E92" s="117">
        <v>30200</v>
      </c>
    </row>
    <row r="93" spans="1:5" ht="31.5">
      <c r="A93" s="113" t="s">
        <v>235</v>
      </c>
      <c r="B93" s="114" t="s">
        <v>236</v>
      </c>
      <c r="C93" s="115" t="s">
        <v>183</v>
      </c>
      <c r="D93" s="116"/>
      <c r="E93" s="117">
        <v>27865.200000000001</v>
      </c>
    </row>
    <row r="94" spans="1:5" ht="31.5">
      <c r="A94" s="113" t="s">
        <v>190</v>
      </c>
      <c r="B94" s="114" t="s">
        <v>236</v>
      </c>
      <c r="C94" s="115" t="s">
        <v>191</v>
      </c>
      <c r="D94" s="116"/>
      <c r="E94" s="117">
        <v>27865.200000000001</v>
      </c>
    </row>
    <row r="95" spans="1:5">
      <c r="A95" s="113" t="s">
        <v>213</v>
      </c>
      <c r="B95" s="114" t="s">
        <v>236</v>
      </c>
      <c r="C95" s="115" t="s">
        <v>191</v>
      </c>
      <c r="D95" s="116">
        <v>702</v>
      </c>
      <c r="E95" s="117">
        <v>27865.200000000001</v>
      </c>
    </row>
    <row r="96" spans="1:5" ht="110.25">
      <c r="A96" s="113" t="s">
        <v>237</v>
      </c>
      <c r="B96" s="114" t="s">
        <v>238</v>
      </c>
      <c r="C96" s="115" t="s">
        <v>183</v>
      </c>
      <c r="D96" s="116"/>
      <c r="E96" s="117">
        <v>2455.3000000000002</v>
      </c>
    </row>
    <row r="97" spans="1:5" ht="31.5">
      <c r="A97" s="113" t="s">
        <v>190</v>
      </c>
      <c r="B97" s="114" t="s">
        <v>238</v>
      </c>
      <c r="C97" s="115" t="s">
        <v>191</v>
      </c>
      <c r="D97" s="116"/>
      <c r="E97" s="117">
        <v>2455.3000000000002</v>
      </c>
    </row>
    <row r="98" spans="1:5">
      <c r="A98" s="113" t="s">
        <v>213</v>
      </c>
      <c r="B98" s="114" t="s">
        <v>238</v>
      </c>
      <c r="C98" s="115" t="s">
        <v>191</v>
      </c>
      <c r="D98" s="116">
        <v>702</v>
      </c>
      <c r="E98" s="117">
        <v>2455.3000000000002</v>
      </c>
    </row>
    <row r="99" spans="1:5" ht="31.5">
      <c r="A99" s="113" t="s">
        <v>208</v>
      </c>
      <c r="B99" s="114" t="s">
        <v>239</v>
      </c>
      <c r="C99" s="115" t="s">
        <v>183</v>
      </c>
      <c r="D99" s="116"/>
      <c r="E99" s="117">
        <v>3195.9</v>
      </c>
    </row>
    <row r="100" spans="1:5" ht="31.5">
      <c r="A100" s="113" t="s">
        <v>190</v>
      </c>
      <c r="B100" s="114" t="s">
        <v>239</v>
      </c>
      <c r="C100" s="115" t="s">
        <v>191</v>
      </c>
      <c r="D100" s="116"/>
      <c r="E100" s="117">
        <v>3195.9</v>
      </c>
    </row>
    <row r="101" spans="1:5">
      <c r="A101" s="113" t="s">
        <v>213</v>
      </c>
      <c r="B101" s="114" t="s">
        <v>239</v>
      </c>
      <c r="C101" s="115" t="s">
        <v>191</v>
      </c>
      <c r="D101" s="116">
        <v>702</v>
      </c>
      <c r="E101" s="117">
        <v>3195.9</v>
      </c>
    </row>
    <row r="102" spans="1:5" ht="47.25">
      <c r="A102" s="113" t="s">
        <v>240</v>
      </c>
      <c r="B102" s="114" t="s">
        <v>241</v>
      </c>
      <c r="C102" s="115" t="s">
        <v>183</v>
      </c>
      <c r="D102" s="116"/>
      <c r="E102" s="117">
        <v>15610.4</v>
      </c>
    </row>
    <row r="103" spans="1:5" ht="31.5">
      <c r="A103" s="113" t="s">
        <v>190</v>
      </c>
      <c r="B103" s="114" t="s">
        <v>241</v>
      </c>
      <c r="C103" s="115" t="s">
        <v>191</v>
      </c>
      <c r="D103" s="116"/>
      <c r="E103" s="117">
        <v>15610.4</v>
      </c>
    </row>
    <row r="104" spans="1:5">
      <c r="A104" s="113" t="s">
        <v>213</v>
      </c>
      <c r="B104" s="114" t="s">
        <v>241</v>
      </c>
      <c r="C104" s="115" t="s">
        <v>191</v>
      </c>
      <c r="D104" s="116">
        <v>702</v>
      </c>
      <c r="E104" s="117">
        <v>15610.4</v>
      </c>
    </row>
    <row r="105" spans="1:5" ht="47.25">
      <c r="A105" s="113" t="s">
        <v>242</v>
      </c>
      <c r="B105" s="114" t="s">
        <v>243</v>
      </c>
      <c r="C105" s="115" t="s">
        <v>183</v>
      </c>
      <c r="D105" s="116"/>
      <c r="E105" s="117">
        <v>2203.8000000000002</v>
      </c>
    </row>
    <row r="106" spans="1:5" ht="31.5">
      <c r="A106" s="113" t="s">
        <v>190</v>
      </c>
      <c r="B106" s="114" t="s">
        <v>243</v>
      </c>
      <c r="C106" s="115" t="s">
        <v>191</v>
      </c>
      <c r="D106" s="116"/>
      <c r="E106" s="117">
        <v>2203.8000000000002</v>
      </c>
    </row>
    <row r="107" spans="1:5">
      <c r="A107" s="113" t="s">
        <v>213</v>
      </c>
      <c r="B107" s="114" t="s">
        <v>243</v>
      </c>
      <c r="C107" s="115" t="s">
        <v>191</v>
      </c>
      <c r="D107" s="116">
        <v>702</v>
      </c>
      <c r="E107" s="117">
        <v>2203.8000000000002</v>
      </c>
    </row>
    <row r="108" spans="1:5" ht="63">
      <c r="A108" s="113" t="s">
        <v>244</v>
      </c>
      <c r="B108" s="114" t="s">
        <v>245</v>
      </c>
      <c r="C108" s="115" t="s">
        <v>183</v>
      </c>
      <c r="D108" s="116"/>
      <c r="E108" s="117">
        <v>8710.2000000000007</v>
      </c>
    </row>
    <row r="109" spans="1:5" ht="31.5">
      <c r="A109" s="113" t="s">
        <v>190</v>
      </c>
      <c r="B109" s="114" t="s">
        <v>245</v>
      </c>
      <c r="C109" s="115" t="s">
        <v>191</v>
      </c>
      <c r="D109" s="116"/>
      <c r="E109" s="117">
        <v>8710.2000000000007</v>
      </c>
    </row>
    <row r="110" spans="1:5">
      <c r="A110" s="113" t="s">
        <v>213</v>
      </c>
      <c r="B110" s="114" t="s">
        <v>245</v>
      </c>
      <c r="C110" s="115" t="s">
        <v>191</v>
      </c>
      <c r="D110" s="116">
        <v>702</v>
      </c>
      <c r="E110" s="117">
        <v>8710.2000000000007</v>
      </c>
    </row>
    <row r="111" spans="1:5" ht="63">
      <c r="A111" s="113" t="s">
        <v>246</v>
      </c>
      <c r="B111" s="114" t="s">
        <v>247</v>
      </c>
      <c r="C111" s="115" t="s">
        <v>183</v>
      </c>
      <c r="D111" s="116"/>
      <c r="E111" s="117">
        <v>2452.3000000000002</v>
      </c>
    </row>
    <row r="112" spans="1:5" ht="31.5">
      <c r="A112" s="113" t="s">
        <v>190</v>
      </c>
      <c r="B112" s="114" t="s">
        <v>247</v>
      </c>
      <c r="C112" s="115" t="s">
        <v>191</v>
      </c>
      <c r="D112" s="116"/>
      <c r="E112" s="117">
        <v>2452.3000000000002</v>
      </c>
    </row>
    <row r="113" spans="1:5">
      <c r="A113" s="113" t="s">
        <v>213</v>
      </c>
      <c r="B113" s="114" t="s">
        <v>247</v>
      </c>
      <c r="C113" s="115" t="s">
        <v>191</v>
      </c>
      <c r="D113" s="116">
        <v>702</v>
      </c>
      <c r="E113" s="117">
        <v>2452.3000000000002</v>
      </c>
    </row>
    <row r="114" spans="1:5" ht="126">
      <c r="A114" s="113" t="s">
        <v>248</v>
      </c>
      <c r="B114" s="114" t="s">
        <v>249</v>
      </c>
      <c r="C114" s="115" t="s">
        <v>183</v>
      </c>
      <c r="D114" s="116"/>
      <c r="E114" s="117">
        <v>907.5</v>
      </c>
    </row>
    <row r="115" spans="1:5" ht="31.5">
      <c r="A115" s="113" t="s">
        <v>190</v>
      </c>
      <c r="B115" s="114" t="s">
        <v>249</v>
      </c>
      <c r="C115" s="115" t="s">
        <v>191</v>
      </c>
      <c r="D115" s="116"/>
      <c r="E115" s="117">
        <v>907.5</v>
      </c>
    </row>
    <row r="116" spans="1:5">
      <c r="A116" s="113" t="s">
        <v>213</v>
      </c>
      <c r="B116" s="114" t="s">
        <v>249</v>
      </c>
      <c r="C116" s="115" t="s">
        <v>191</v>
      </c>
      <c r="D116" s="116">
        <v>702</v>
      </c>
      <c r="E116" s="117">
        <v>907.5</v>
      </c>
    </row>
    <row r="117" spans="1:5" ht="31.5">
      <c r="A117" s="113" t="s">
        <v>250</v>
      </c>
      <c r="B117" s="114" t="s">
        <v>251</v>
      </c>
      <c r="C117" s="115" t="s">
        <v>183</v>
      </c>
      <c r="D117" s="116"/>
      <c r="E117" s="117">
        <v>52562.2</v>
      </c>
    </row>
    <row r="118" spans="1:5" ht="31.5">
      <c r="A118" s="113" t="s">
        <v>188</v>
      </c>
      <c r="B118" s="114" t="s">
        <v>252</v>
      </c>
      <c r="C118" s="115" t="s">
        <v>183</v>
      </c>
      <c r="D118" s="116"/>
      <c r="E118" s="117">
        <v>104.8</v>
      </c>
    </row>
    <row r="119" spans="1:5" ht="31.5">
      <c r="A119" s="113" t="s">
        <v>190</v>
      </c>
      <c r="B119" s="114" t="s">
        <v>252</v>
      </c>
      <c r="C119" s="115" t="s">
        <v>191</v>
      </c>
      <c r="D119" s="116"/>
      <c r="E119" s="117">
        <v>104.8</v>
      </c>
    </row>
    <row r="120" spans="1:5">
      <c r="A120" s="113" t="s">
        <v>253</v>
      </c>
      <c r="B120" s="114" t="s">
        <v>252</v>
      </c>
      <c r="C120" s="115" t="s">
        <v>191</v>
      </c>
      <c r="D120" s="116">
        <v>703</v>
      </c>
      <c r="E120" s="117">
        <v>104.8</v>
      </c>
    </row>
    <row r="121" spans="1:5" ht="31.5">
      <c r="A121" s="113" t="s">
        <v>197</v>
      </c>
      <c r="B121" s="114" t="s">
        <v>254</v>
      </c>
      <c r="C121" s="115" t="s">
        <v>183</v>
      </c>
      <c r="D121" s="116"/>
      <c r="E121" s="117">
        <v>9</v>
      </c>
    </row>
    <row r="122" spans="1:5" ht="31.5">
      <c r="A122" s="113" t="s">
        <v>190</v>
      </c>
      <c r="B122" s="114" t="s">
        <v>254</v>
      </c>
      <c r="C122" s="115" t="s">
        <v>191</v>
      </c>
      <c r="D122" s="116"/>
      <c r="E122" s="117">
        <v>9</v>
      </c>
    </row>
    <row r="123" spans="1:5" ht="31.5">
      <c r="A123" s="113" t="s">
        <v>199</v>
      </c>
      <c r="B123" s="114" t="s">
        <v>254</v>
      </c>
      <c r="C123" s="115" t="s">
        <v>191</v>
      </c>
      <c r="D123" s="116">
        <v>705</v>
      </c>
      <c r="E123" s="117">
        <v>9</v>
      </c>
    </row>
    <row r="124" spans="1:5">
      <c r="A124" s="113" t="s">
        <v>200</v>
      </c>
      <c r="B124" s="114" t="s">
        <v>255</v>
      </c>
      <c r="C124" s="115" t="s">
        <v>183</v>
      </c>
      <c r="D124" s="116"/>
      <c r="E124" s="117">
        <v>31440.799999999999</v>
      </c>
    </row>
    <row r="125" spans="1:5" ht="62.25" customHeight="1">
      <c r="A125" s="113" t="s">
        <v>206</v>
      </c>
      <c r="B125" s="114" t="s">
        <v>255</v>
      </c>
      <c r="C125" s="115" t="s">
        <v>207</v>
      </c>
      <c r="D125" s="116"/>
      <c r="E125" s="117">
        <v>28557.5</v>
      </c>
    </row>
    <row r="126" spans="1:5">
      <c r="A126" s="113" t="s">
        <v>253</v>
      </c>
      <c r="B126" s="114" t="s">
        <v>255</v>
      </c>
      <c r="C126" s="115" t="s">
        <v>207</v>
      </c>
      <c r="D126" s="116">
        <v>703</v>
      </c>
      <c r="E126" s="117">
        <v>28557.5</v>
      </c>
    </row>
    <row r="127" spans="1:5" ht="31.5">
      <c r="A127" s="113" t="s">
        <v>190</v>
      </c>
      <c r="B127" s="114" t="s">
        <v>255</v>
      </c>
      <c r="C127" s="115" t="s">
        <v>191</v>
      </c>
      <c r="D127" s="116"/>
      <c r="E127" s="117">
        <v>2536.9</v>
      </c>
    </row>
    <row r="128" spans="1:5">
      <c r="A128" s="113" t="s">
        <v>253</v>
      </c>
      <c r="B128" s="114" t="s">
        <v>255</v>
      </c>
      <c r="C128" s="115" t="s">
        <v>191</v>
      </c>
      <c r="D128" s="116">
        <v>703</v>
      </c>
      <c r="E128" s="117">
        <v>2536.9</v>
      </c>
    </row>
    <row r="129" spans="1:5">
      <c r="A129" s="113" t="s">
        <v>202</v>
      </c>
      <c r="B129" s="114" t="s">
        <v>255</v>
      </c>
      <c r="C129" s="115" t="s">
        <v>203</v>
      </c>
      <c r="D129" s="116"/>
      <c r="E129" s="117">
        <v>346.4</v>
      </c>
    </row>
    <row r="130" spans="1:5">
      <c r="A130" s="113" t="s">
        <v>253</v>
      </c>
      <c r="B130" s="114" t="s">
        <v>255</v>
      </c>
      <c r="C130" s="115" t="s">
        <v>203</v>
      </c>
      <c r="D130" s="116">
        <v>703</v>
      </c>
      <c r="E130" s="117">
        <v>346.4</v>
      </c>
    </row>
    <row r="131" spans="1:5" ht="139.5" customHeight="1">
      <c r="A131" s="113" t="s">
        <v>256</v>
      </c>
      <c r="B131" s="114" t="s">
        <v>257</v>
      </c>
      <c r="C131" s="115" t="s">
        <v>183</v>
      </c>
      <c r="D131" s="116"/>
      <c r="E131" s="117">
        <v>19886</v>
      </c>
    </row>
    <row r="132" spans="1:5" ht="62.25" customHeight="1">
      <c r="A132" s="113" t="s">
        <v>206</v>
      </c>
      <c r="B132" s="114" t="s">
        <v>257</v>
      </c>
      <c r="C132" s="115" t="s">
        <v>207</v>
      </c>
      <c r="D132" s="116"/>
      <c r="E132" s="117">
        <v>19886</v>
      </c>
    </row>
    <row r="133" spans="1:5">
      <c r="A133" s="113" t="s">
        <v>253</v>
      </c>
      <c r="B133" s="114" t="s">
        <v>257</v>
      </c>
      <c r="C133" s="115" t="s">
        <v>207</v>
      </c>
      <c r="D133" s="116">
        <v>703</v>
      </c>
      <c r="E133" s="117">
        <v>19886</v>
      </c>
    </row>
    <row r="134" spans="1:5" ht="31.5">
      <c r="A134" s="113" t="s">
        <v>208</v>
      </c>
      <c r="B134" s="114" t="s">
        <v>258</v>
      </c>
      <c r="C134" s="115" t="s">
        <v>183</v>
      </c>
      <c r="D134" s="116"/>
      <c r="E134" s="117">
        <v>1121.5999999999999</v>
      </c>
    </row>
    <row r="135" spans="1:5" ht="31.5">
      <c r="A135" s="113" t="s">
        <v>190</v>
      </c>
      <c r="B135" s="114" t="s">
        <v>258</v>
      </c>
      <c r="C135" s="115" t="s">
        <v>191</v>
      </c>
      <c r="D135" s="116"/>
      <c r="E135" s="117">
        <v>1121.5999999999999</v>
      </c>
    </row>
    <row r="136" spans="1:5">
      <c r="A136" s="113" t="s">
        <v>253</v>
      </c>
      <c r="B136" s="114" t="s">
        <v>258</v>
      </c>
      <c r="C136" s="115" t="s">
        <v>191</v>
      </c>
      <c r="D136" s="116">
        <v>703</v>
      </c>
      <c r="E136" s="117">
        <v>1121.5999999999999</v>
      </c>
    </row>
    <row r="137" spans="1:5">
      <c r="A137" s="113" t="s">
        <v>259</v>
      </c>
      <c r="B137" s="114" t="s">
        <v>260</v>
      </c>
      <c r="C137" s="115" t="s">
        <v>183</v>
      </c>
      <c r="D137" s="116"/>
      <c r="E137" s="117">
        <v>6508.8</v>
      </c>
    </row>
    <row r="138" spans="1:5" ht="47.25">
      <c r="A138" s="113" t="s">
        <v>261</v>
      </c>
      <c r="B138" s="114" t="s">
        <v>262</v>
      </c>
      <c r="C138" s="115" t="s">
        <v>183</v>
      </c>
      <c r="D138" s="116"/>
      <c r="E138" s="117">
        <v>6508.8</v>
      </c>
    </row>
    <row r="139" spans="1:5" ht="31.5">
      <c r="A139" s="113" t="s">
        <v>190</v>
      </c>
      <c r="B139" s="114" t="s">
        <v>262</v>
      </c>
      <c r="C139" s="115" t="s">
        <v>191</v>
      </c>
      <c r="D139" s="116"/>
      <c r="E139" s="117">
        <v>6508.8</v>
      </c>
    </row>
    <row r="140" spans="1:5">
      <c r="A140" s="113" t="s">
        <v>213</v>
      </c>
      <c r="B140" s="114" t="s">
        <v>262</v>
      </c>
      <c r="C140" s="115" t="s">
        <v>191</v>
      </c>
      <c r="D140" s="116">
        <v>702</v>
      </c>
      <c r="E140" s="117">
        <v>6508.8</v>
      </c>
    </row>
    <row r="141" spans="1:5" ht="31.5">
      <c r="A141" s="113" t="s">
        <v>263</v>
      </c>
      <c r="B141" s="114" t="s">
        <v>264</v>
      </c>
      <c r="C141" s="115" t="s">
        <v>183</v>
      </c>
      <c r="D141" s="116"/>
      <c r="E141" s="117">
        <v>29828.400000000001</v>
      </c>
    </row>
    <row r="142" spans="1:5" ht="47.25">
      <c r="A142" s="113" t="s">
        <v>265</v>
      </c>
      <c r="B142" s="114" t="s">
        <v>266</v>
      </c>
      <c r="C142" s="115" t="s">
        <v>183</v>
      </c>
      <c r="D142" s="116"/>
      <c r="E142" s="117">
        <v>29828.400000000001</v>
      </c>
    </row>
    <row r="143" spans="1:5" ht="31.5">
      <c r="A143" s="113" t="s">
        <v>190</v>
      </c>
      <c r="B143" s="114" t="s">
        <v>266</v>
      </c>
      <c r="C143" s="115" t="s">
        <v>191</v>
      </c>
      <c r="D143" s="116"/>
      <c r="E143" s="117">
        <v>29828.400000000001</v>
      </c>
    </row>
    <row r="144" spans="1:5">
      <c r="A144" s="113" t="s">
        <v>230</v>
      </c>
      <c r="B144" s="114" t="s">
        <v>266</v>
      </c>
      <c r="C144" s="115" t="s">
        <v>191</v>
      </c>
      <c r="D144" s="116">
        <v>1004</v>
      </c>
      <c r="E144" s="117">
        <v>29828.400000000001</v>
      </c>
    </row>
    <row r="145" spans="1:5" ht="47.25">
      <c r="A145" s="113" t="s">
        <v>267</v>
      </c>
      <c r="B145" s="114" t="s">
        <v>268</v>
      </c>
      <c r="C145" s="115" t="s">
        <v>183</v>
      </c>
      <c r="D145" s="116"/>
      <c r="E145" s="117">
        <v>19445.400000000001</v>
      </c>
    </row>
    <row r="146" spans="1:5" ht="31.5">
      <c r="A146" s="113" t="s">
        <v>269</v>
      </c>
      <c r="B146" s="114" t="s">
        <v>270</v>
      </c>
      <c r="C146" s="115" t="s">
        <v>183</v>
      </c>
      <c r="D146" s="116"/>
      <c r="E146" s="117">
        <v>15296.3</v>
      </c>
    </row>
    <row r="147" spans="1:5" ht="31.5">
      <c r="A147" s="113" t="s">
        <v>271</v>
      </c>
      <c r="B147" s="114" t="s">
        <v>272</v>
      </c>
      <c r="C147" s="115" t="s">
        <v>183</v>
      </c>
      <c r="D147" s="116"/>
      <c r="E147" s="117">
        <v>3370.7</v>
      </c>
    </row>
    <row r="148" spans="1:5" ht="62.25" customHeight="1">
      <c r="A148" s="113" t="s">
        <v>206</v>
      </c>
      <c r="B148" s="114" t="s">
        <v>272</v>
      </c>
      <c r="C148" s="115" t="s">
        <v>207</v>
      </c>
      <c r="D148" s="116"/>
      <c r="E148" s="117">
        <v>2911.5</v>
      </c>
    </row>
    <row r="149" spans="1:5">
      <c r="A149" s="113" t="s">
        <v>273</v>
      </c>
      <c r="B149" s="114" t="s">
        <v>272</v>
      </c>
      <c r="C149" s="115" t="s">
        <v>207</v>
      </c>
      <c r="D149" s="116">
        <v>709</v>
      </c>
      <c r="E149" s="117">
        <v>2911.5</v>
      </c>
    </row>
    <row r="150" spans="1:5" ht="31.5">
      <c r="A150" s="113" t="s">
        <v>190</v>
      </c>
      <c r="B150" s="114" t="s">
        <v>272</v>
      </c>
      <c r="C150" s="115" t="s">
        <v>191</v>
      </c>
      <c r="D150" s="116"/>
      <c r="E150" s="117">
        <v>455.3</v>
      </c>
    </row>
    <row r="151" spans="1:5">
      <c r="A151" s="113" t="s">
        <v>273</v>
      </c>
      <c r="B151" s="114" t="s">
        <v>272</v>
      </c>
      <c r="C151" s="115" t="s">
        <v>191</v>
      </c>
      <c r="D151" s="116">
        <v>709</v>
      </c>
      <c r="E151" s="117">
        <v>455.3</v>
      </c>
    </row>
    <row r="152" spans="1:5">
      <c r="A152" s="113" t="s">
        <v>202</v>
      </c>
      <c r="B152" s="114" t="s">
        <v>272</v>
      </c>
      <c r="C152" s="115" t="s">
        <v>203</v>
      </c>
      <c r="D152" s="116"/>
      <c r="E152" s="117">
        <v>3.9</v>
      </c>
    </row>
    <row r="153" spans="1:5">
      <c r="A153" s="113" t="s">
        <v>273</v>
      </c>
      <c r="B153" s="114" t="s">
        <v>272</v>
      </c>
      <c r="C153" s="115" t="s">
        <v>203</v>
      </c>
      <c r="D153" s="116">
        <v>709</v>
      </c>
      <c r="E153" s="117">
        <v>3.9</v>
      </c>
    </row>
    <row r="154" spans="1:5">
      <c r="A154" s="113" t="s">
        <v>200</v>
      </c>
      <c r="B154" s="114" t="s">
        <v>274</v>
      </c>
      <c r="C154" s="115" t="s">
        <v>183</v>
      </c>
      <c r="D154" s="116"/>
      <c r="E154" s="117">
        <v>6505.6</v>
      </c>
    </row>
    <row r="155" spans="1:5" ht="62.25" customHeight="1">
      <c r="A155" s="113" t="s">
        <v>206</v>
      </c>
      <c r="B155" s="114" t="s">
        <v>274</v>
      </c>
      <c r="C155" s="115" t="s">
        <v>207</v>
      </c>
      <c r="D155" s="116"/>
      <c r="E155" s="117">
        <v>6302</v>
      </c>
    </row>
    <row r="156" spans="1:5">
      <c r="A156" s="113" t="s">
        <v>273</v>
      </c>
      <c r="B156" s="114" t="s">
        <v>274</v>
      </c>
      <c r="C156" s="115" t="s">
        <v>207</v>
      </c>
      <c r="D156" s="116">
        <v>709</v>
      </c>
      <c r="E156" s="117">
        <v>6302</v>
      </c>
    </row>
    <row r="157" spans="1:5" ht="31.5">
      <c r="A157" s="113" t="s">
        <v>190</v>
      </c>
      <c r="B157" s="114" t="s">
        <v>274</v>
      </c>
      <c r="C157" s="115" t="s">
        <v>191</v>
      </c>
      <c r="D157" s="116"/>
      <c r="E157" s="117">
        <v>203.6</v>
      </c>
    </row>
    <row r="158" spans="1:5">
      <c r="A158" s="113" t="s">
        <v>273</v>
      </c>
      <c r="B158" s="114" t="s">
        <v>274</v>
      </c>
      <c r="C158" s="115" t="s">
        <v>191</v>
      </c>
      <c r="D158" s="116">
        <v>709</v>
      </c>
      <c r="E158" s="117">
        <v>203.6</v>
      </c>
    </row>
    <row r="159" spans="1:5" ht="139.5" customHeight="1">
      <c r="A159" s="113" t="s">
        <v>256</v>
      </c>
      <c r="B159" s="114" t="s">
        <v>275</v>
      </c>
      <c r="C159" s="115" t="s">
        <v>183</v>
      </c>
      <c r="D159" s="116"/>
      <c r="E159" s="117">
        <v>5420</v>
      </c>
    </row>
    <row r="160" spans="1:5" ht="62.25" customHeight="1">
      <c r="A160" s="113" t="s">
        <v>206</v>
      </c>
      <c r="B160" s="114" t="s">
        <v>275</v>
      </c>
      <c r="C160" s="115" t="s">
        <v>207</v>
      </c>
      <c r="D160" s="116"/>
      <c r="E160" s="117">
        <v>5420</v>
      </c>
    </row>
    <row r="161" spans="1:5">
      <c r="A161" s="113" t="s">
        <v>273</v>
      </c>
      <c r="B161" s="114" t="s">
        <v>275</v>
      </c>
      <c r="C161" s="115" t="s">
        <v>207</v>
      </c>
      <c r="D161" s="116">
        <v>709</v>
      </c>
      <c r="E161" s="117">
        <v>5420</v>
      </c>
    </row>
    <row r="162" spans="1:5" ht="31.5">
      <c r="A162" s="113" t="s">
        <v>276</v>
      </c>
      <c r="B162" s="114" t="s">
        <v>277</v>
      </c>
      <c r="C162" s="115" t="s">
        <v>183</v>
      </c>
      <c r="D162" s="116"/>
      <c r="E162" s="117">
        <v>10</v>
      </c>
    </row>
    <row r="163" spans="1:5" ht="63">
      <c r="A163" s="113" t="s">
        <v>278</v>
      </c>
      <c r="B163" s="114" t="s">
        <v>279</v>
      </c>
      <c r="C163" s="115" t="s">
        <v>183</v>
      </c>
      <c r="D163" s="116"/>
      <c r="E163" s="117">
        <v>10</v>
      </c>
    </row>
    <row r="164" spans="1:5" ht="31.5">
      <c r="A164" s="113" t="s">
        <v>190</v>
      </c>
      <c r="B164" s="114" t="s">
        <v>279</v>
      </c>
      <c r="C164" s="115" t="s">
        <v>191</v>
      </c>
      <c r="D164" s="116"/>
      <c r="E164" s="117">
        <v>10</v>
      </c>
    </row>
    <row r="165" spans="1:5">
      <c r="A165" s="113" t="s">
        <v>273</v>
      </c>
      <c r="B165" s="114" t="s">
        <v>279</v>
      </c>
      <c r="C165" s="115" t="s">
        <v>191</v>
      </c>
      <c r="D165" s="116">
        <v>709</v>
      </c>
      <c r="E165" s="117">
        <v>10</v>
      </c>
    </row>
    <row r="166" spans="1:5" ht="47.25">
      <c r="A166" s="113" t="s">
        <v>280</v>
      </c>
      <c r="B166" s="114" t="s">
        <v>281</v>
      </c>
      <c r="C166" s="115" t="s">
        <v>183</v>
      </c>
      <c r="D166" s="116"/>
      <c r="E166" s="117">
        <v>962.2</v>
      </c>
    </row>
    <row r="167" spans="1:5" ht="63">
      <c r="A167" s="113" t="s">
        <v>282</v>
      </c>
      <c r="B167" s="114" t="s">
        <v>283</v>
      </c>
      <c r="C167" s="115" t="s">
        <v>183</v>
      </c>
      <c r="D167" s="116"/>
      <c r="E167" s="117">
        <v>962.2</v>
      </c>
    </row>
    <row r="168" spans="1:5" ht="62.25" customHeight="1">
      <c r="A168" s="113" t="s">
        <v>206</v>
      </c>
      <c r="B168" s="114" t="s">
        <v>283</v>
      </c>
      <c r="C168" s="115" t="s">
        <v>207</v>
      </c>
      <c r="D168" s="116"/>
      <c r="E168" s="117">
        <v>100</v>
      </c>
    </row>
    <row r="169" spans="1:5">
      <c r="A169" s="113" t="s">
        <v>273</v>
      </c>
      <c r="B169" s="114" t="s">
        <v>283</v>
      </c>
      <c r="C169" s="115" t="s">
        <v>207</v>
      </c>
      <c r="D169" s="116">
        <v>709</v>
      </c>
      <c r="E169" s="117">
        <v>100</v>
      </c>
    </row>
    <row r="170" spans="1:5" ht="31.5">
      <c r="A170" s="113" t="s">
        <v>190</v>
      </c>
      <c r="B170" s="114" t="s">
        <v>283</v>
      </c>
      <c r="C170" s="115" t="s">
        <v>191</v>
      </c>
      <c r="D170" s="116"/>
      <c r="E170" s="117">
        <v>853.2</v>
      </c>
    </row>
    <row r="171" spans="1:5">
      <c r="A171" s="113" t="s">
        <v>273</v>
      </c>
      <c r="B171" s="114" t="s">
        <v>283</v>
      </c>
      <c r="C171" s="115" t="s">
        <v>191</v>
      </c>
      <c r="D171" s="116">
        <v>709</v>
      </c>
      <c r="E171" s="117">
        <v>853.2</v>
      </c>
    </row>
    <row r="172" spans="1:5">
      <c r="A172" s="113" t="s">
        <v>284</v>
      </c>
      <c r="B172" s="114" t="s">
        <v>283</v>
      </c>
      <c r="C172" s="115" t="s">
        <v>285</v>
      </c>
      <c r="D172" s="116"/>
      <c r="E172" s="117">
        <v>9</v>
      </c>
    </row>
    <row r="173" spans="1:5">
      <c r="A173" s="113" t="s">
        <v>213</v>
      </c>
      <c r="B173" s="114" t="s">
        <v>283</v>
      </c>
      <c r="C173" s="115" t="s">
        <v>285</v>
      </c>
      <c r="D173" s="116">
        <v>702</v>
      </c>
      <c r="E173" s="117">
        <v>9</v>
      </c>
    </row>
    <row r="174" spans="1:5" ht="31.5">
      <c r="A174" s="113" t="s">
        <v>286</v>
      </c>
      <c r="B174" s="114" t="s">
        <v>287</v>
      </c>
      <c r="C174" s="115" t="s">
        <v>183</v>
      </c>
      <c r="D174" s="116"/>
      <c r="E174" s="117">
        <v>3176.9</v>
      </c>
    </row>
    <row r="175" spans="1:5" ht="31.5">
      <c r="A175" s="113" t="s">
        <v>195</v>
      </c>
      <c r="B175" s="114" t="s">
        <v>288</v>
      </c>
      <c r="C175" s="115" t="s">
        <v>183</v>
      </c>
      <c r="D175" s="116"/>
      <c r="E175" s="117">
        <v>254.9</v>
      </c>
    </row>
    <row r="176" spans="1:5" ht="31.5">
      <c r="A176" s="113" t="s">
        <v>190</v>
      </c>
      <c r="B176" s="114" t="s">
        <v>288</v>
      </c>
      <c r="C176" s="115" t="s">
        <v>191</v>
      </c>
      <c r="D176" s="116"/>
      <c r="E176" s="117">
        <v>254.9</v>
      </c>
    </row>
    <row r="177" spans="1:5">
      <c r="A177" s="113" t="s">
        <v>289</v>
      </c>
      <c r="B177" s="114" t="s">
        <v>288</v>
      </c>
      <c r="C177" s="115" t="s">
        <v>191</v>
      </c>
      <c r="D177" s="116">
        <v>707</v>
      </c>
      <c r="E177" s="117">
        <v>254.9</v>
      </c>
    </row>
    <row r="178" spans="1:5" ht="78.75">
      <c r="A178" s="113" t="s">
        <v>290</v>
      </c>
      <c r="B178" s="114" t="s">
        <v>291</v>
      </c>
      <c r="C178" s="115" t="s">
        <v>183</v>
      </c>
      <c r="D178" s="116"/>
      <c r="E178" s="117">
        <v>2922</v>
      </c>
    </row>
    <row r="179" spans="1:5" ht="31.5">
      <c r="A179" s="113" t="s">
        <v>190</v>
      </c>
      <c r="B179" s="114" t="s">
        <v>291</v>
      </c>
      <c r="C179" s="115" t="s">
        <v>191</v>
      </c>
      <c r="D179" s="116"/>
      <c r="E179" s="117">
        <v>2922</v>
      </c>
    </row>
    <row r="180" spans="1:5">
      <c r="A180" s="113" t="s">
        <v>289</v>
      </c>
      <c r="B180" s="114" t="s">
        <v>291</v>
      </c>
      <c r="C180" s="115" t="s">
        <v>191</v>
      </c>
      <c r="D180" s="116">
        <v>707</v>
      </c>
      <c r="E180" s="117">
        <v>2922</v>
      </c>
    </row>
    <row r="181" spans="1:5" s="107" customFormat="1" ht="47.25">
      <c r="A181" s="108" t="s">
        <v>292</v>
      </c>
      <c r="B181" s="109" t="s">
        <v>293</v>
      </c>
      <c r="C181" s="110" t="s">
        <v>183</v>
      </c>
      <c r="D181" s="111"/>
      <c r="E181" s="112">
        <v>53432.6</v>
      </c>
    </row>
    <row r="182" spans="1:5" ht="47.25">
      <c r="A182" s="113" t="s">
        <v>294</v>
      </c>
      <c r="B182" s="114" t="s">
        <v>295</v>
      </c>
      <c r="C182" s="115" t="s">
        <v>183</v>
      </c>
      <c r="D182" s="116"/>
      <c r="E182" s="117">
        <v>51221.5</v>
      </c>
    </row>
    <row r="183" spans="1:5">
      <c r="A183" s="113" t="s">
        <v>296</v>
      </c>
      <c r="B183" s="114" t="s">
        <v>297</v>
      </c>
      <c r="C183" s="115" t="s">
        <v>183</v>
      </c>
      <c r="D183" s="116"/>
      <c r="E183" s="117">
        <v>2660.3</v>
      </c>
    </row>
    <row r="184" spans="1:5" ht="31.5">
      <c r="A184" s="113" t="s">
        <v>197</v>
      </c>
      <c r="B184" s="114" t="s">
        <v>298</v>
      </c>
      <c r="C184" s="115" t="s">
        <v>183</v>
      </c>
      <c r="D184" s="116"/>
      <c r="E184" s="117">
        <v>10</v>
      </c>
    </row>
    <row r="185" spans="1:5" ht="31.5">
      <c r="A185" s="113" t="s">
        <v>190</v>
      </c>
      <c r="B185" s="114" t="s">
        <v>298</v>
      </c>
      <c r="C185" s="115" t="s">
        <v>191</v>
      </c>
      <c r="D185" s="116"/>
      <c r="E185" s="117">
        <v>10</v>
      </c>
    </row>
    <row r="186" spans="1:5" ht="31.5">
      <c r="A186" s="113" t="s">
        <v>199</v>
      </c>
      <c r="B186" s="114" t="s">
        <v>298</v>
      </c>
      <c r="C186" s="115" t="s">
        <v>191</v>
      </c>
      <c r="D186" s="116">
        <v>705</v>
      </c>
      <c r="E186" s="117">
        <v>10</v>
      </c>
    </row>
    <row r="187" spans="1:5">
      <c r="A187" s="113" t="s">
        <v>200</v>
      </c>
      <c r="B187" s="114" t="s">
        <v>299</v>
      </c>
      <c r="C187" s="115" t="s">
        <v>183</v>
      </c>
      <c r="D187" s="116"/>
      <c r="E187" s="117">
        <v>1650.3</v>
      </c>
    </row>
    <row r="188" spans="1:5" ht="62.25" customHeight="1">
      <c r="A188" s="113" t="s">
        <v>206</v>
      </c>
      <c r="B188" s="114" t="s">
        <v>299</v>
      </c>
      <c r="C188" s="115" t="s">
        <v>207</v>
      </c>
      <c r="D188" s="116"/>
      <c r="E188" s="117">
        <v>1365.6</v>
      </c>
    </row>
    <row r="189" spans="1:5">
      <c r="A189" s="113" t="s">
        <v>300</v>
      </c>
      <c r="B189" s="114" t="s">
        <v>299</v>
      </c>
      <c r="C189" s="115" t="s">
        <v>207</v>
      </c>
      <c r="D189" s="116">
        <v>801</v>
      </c>
      <c r="E189" s="117">
        <v>1365.6</v>
      </c>
    </row>
    <row r="190" spans="1:5" ht="31.5">
      <c r="A190" s="113" t="s">
        <v>190</v>
      </c>
      <c r="B190" s="114" t="s">
        <v>299</v>
      </c>
      <c r="C190" s="115" t="s">
        <v>191</v>
      </c>
      <c r="D190" s="116"/>
      <c r="E190" s="117">
        <v>277.3</v>
      </c>
    </row>
    <row r="191" spans="1:5">
      <c r="A191" s="113" t="s">
        <v>300</v>
      </c>
      <c r="B191" s="114" t="s">
        <v>299</v>
      </c>
      <c r="C191" s="115" t="s">
        <v>191</v>
      </c>
      <c r="D191" s="116">
        <v>801</v>
      </c>
      <c r="E191" s="117">
        <v>277.3</v>
      </c>
    </row>
    <row r="192" spans="1:5">
      <c r="A192" s="113" t="s">
        <v>202</v>
      </c>
      <c r="B192" s="114" t="s">
        <v>299</v>
      </c>
      <c r="C192" s="115" t="s">
        <v>203</v>
      </c>
      <c r="D192" s="116"/>
      <c r="E192" s="117">
        <v>7.4</v>
      </c>
    </row>
    <row r="193" spans="1:5">
      <c r="A193" s="113" t="s">
        <v>300</v>
      </c>
      <c r="B193" s="114" t="s">
        <v>299</v>
      </c>
      <c r="C193" s="115" t="s">
        <v>203</v>
      </c>
      <c r="D193" s="116">
        <v>801</v>
      </c>
      <c r="E193" s="117">
        <v>7.4</v>
      </c>
    </row>
    <row r="194" spans="1:5" ht="139.5" customHeight="1">
      <c r="A194" s="113" t="s">
        <v>256</v>
      </c>
      <c r="B194" s="114" t="s">
        <v>301</v>
      </c>
      <c r="C194" s="115" t="s">
        <v>183</v>
      </c>
      <c r="D194" s="116"/>
      <c r="E194" s="117">
        <v>960</v>
      </c>
    </row>
    <row r="195" spans="1:5" ht="62.25" customHeight="1">
      <c r="A195" s="113" t="s">
        <v>206</v>
      </c>
      <c r="B195" s="114" t="s">
        <v>301</v>
      </c>
      <c r="C195" s="115" t="s">
        <v>207</v>
      </c>
      <c r="D195" s="116"/>
      <c r="E195" s="117">
        <v>960</v>
      </c>
    </row>
    <row r="196" spans="1:5">
      <c r="A196" s="113" t="s">
        <v>300</v>
      </c>
      <c r="B196" s="114" t="s">
        <v>301</v>
      </c>
      <c r="C196" s="115" t="s">
        <v>207</v>
      </c>
      <c r="D196" s="116">
        <v>801</v>
      </c>
      <c r="E196" s="117">
        <v>960</v>
      </c>
    </row>
    <row r="197" spans="1:5" ht="31.5">
      <c r="A197" s="113" t="s">
        <v>208</v>
      </c>
      <c r="B197" s="114" t="s">
        <v>302</v>
      </c>
      <c r="C197" s="115" t="s">
        <v>183</v>
      </c>
      <c r="D197" s="116"/>
      <c r="E197" s="117">
        <v>40</v>
      </c>
    </row>
    <row r="198" spans="1:5" ht="31.5">
      <c r="A198" s="113" t="s">
        <v>190</v>
      </c>
      <c r="B198" s="114" t="s">
        <v>302</v>
      </c>
      <c r="C198" s="115" t="s">
        <v>191</v>
      </c>
      <c r="D198" s="116"/>
      <c r="E198" s="117">
        <v>40</v>
      </c>
    </row>
    <row r="199" spans="1:5">
      <c r="A199" s="113" t="s">
        <v>300</v>
      </c>
      <c r="B199" s="114" t="s">
        <v>302</v>
      </c>
      <c r="C199" s="115" t="s">
        <v>191</v>
      </c>
      <c r="D199" s="116">
        <v>801</v>
      </c>
      <c r="E199" s="117">
        <v>40</v>
      </c>
    </row>
    <row r="200" spans="1:5" ht="31.5">
      <c r="A200" s="113" t="s">
        <v>303</v>
      </c>
      <c r="B200" s="114" t="s">
        <v>304</v>
      </c>
      <c r="C200" s="115" t="s">
        <v>183</v>
      </c>
      <c r="D200" s="116"/>
      <c r="E200" s="117">
        <v>23609.1</v>
      </c>
    </row>
    <row r="201" spans="1:5" ht="31.5">
      <c r="A201" s="113" t="s">
        <v>197</v>
      </c>
      <c r="B201" s="114" t="s">
        <v>305</v>
      </c>
      <c r="C201" s="115" t="s">
        <v>183</v>
      </c>
      <c r="D201" s="116"/>
      <c r="E201" s="117">
        <v>10</v>
      </c>
    </row>
    <row r="202" spans="1:5" ht="31.5">
      <c r="A202" s="113" t="s">
        <v>190</v>
      </c>
      <c r="B202" s="114" t="s">
        <v>305</v>
      </c>
      <c r="C202" s="115" t="s">
        <v>191</v>
      </c>
      <c r="D202" s="116"/>
      <c r="E202" s="117">
        <v>10</v>
      </c>
    </row>
    <row r="203" spans="1:5" ht="31.5">
      <c r="A203" s="113" t="s">
        <v>199</v>
      </c>
      <c r="B203" s="114" t="s">
        <v>305</v>
      </c>
      <c r="C203" s="115" t="s">
        <v>191</v>
      </c>
      <c r="D203" s="116">
        <v>705</v>
      </c>
      <c r="E203" s="117">
        <v>10</v>
      </c>
    </row>
    <row r="204" spans="1:5">
      <c r="A204" s="113" t="s">
        <v>200</v>
      </c>
      <c r="B204" s="114" t="s">
        <v>306</v>
      </c>
      <c r="C204" s="115" t="s">
        <v>183</v>
      </c>
      <c r="D204" s="116"/>
      <c r="E204" s="117">
        <v>14716.4</v>
      </c>
    </row>
    <row r="205" spans="1:5" ht="62.25" customHeight="1">
      <c r="A205" s="113" t="s">
        <v>206</v>
      </c>
      <c r="B205" s="114" t="s">
        <v>306</v>
      </c>
      <c r="C205" s="115" t="s">
        <v>207</v>
      </c>
      <c r="D205" s="116"/>
      <c r="E205" s="117">
        <v>11737.6</v>
      </c>
    </row>
    <row r="206" spans="1:5">
      <c r="A206" s="113" t="s">
        <v>300</v>
      </c>
      <c r="B206" s="114" t="s">
        <v>306</v>
      </c>
      <c r="C206" s="115" t="s">
        <v>207</v>
      </c>
      <c r="D206" s="116">
        <v>801</v>
      </c>
      <c r="E206" s="117">
        <v>11737.6</v>
      </c>
    </row>
    <row r="207" spans="1:5" ht="31.5">
      <c r="A207" s="113" t="s">
        <v>190</v>
      </c>
      <c r="B207" s="114" t="s">
        <v>306</v>
      </c>
      <c r="C207" s="115" t="s">
        <v>191</v>
      </c>
      <c r="D207" s="116"/>
      <c r="E207" s="117">
        <v>2965.7</v>
      </c>
    </row>
    <row r="208" spans="1:5">
      <c r="A208" s="113" t="s">
        <v>300</v>
      </c>
      <c r="B208" s="114" t="s">
        <v>306</v>
      </c>
      <c r="C208" s="115" t="s">
        <v>191</v>
      </c>
      <c r="D208" s="116">
        <v>801</v>
      </c>
      <c r="E208" s="117">
        <v>2965.7</v>
      </c>
    </row>
    <row r="209" spans="1:5">
      <c r="A209" s="113" t="s">
        <v>202</v>
      </c>
      <c r="B209" s="114" t="s">
        <v>306</v>
      </c>
      <c r="C209" s="115" t="s">
        <v>203</v>
      </c>
      <c r="D209" s="116"/>
      <c r="E209" s="117">
        <v>13.1</v>
      </c>
    </row>
    <row r="210" spans="1:5">
      <c r="A210" s="113" t="s">
        <v>300</v>
      </c>
      <c r="B210" s="114" t="s">
        <v>306</v>
      </c>
      <c r="C210" s="115" t="s">
        <v>203</v>
      </c>
      <c r="D210" s="116">
        <v>801</v>
      </c>
      <c r="E210" s="117">
        <v>13.1</v>
      </c>
    </row>
    <row r="211" spans="1:5" ht="139.5" customHeight="1">
      <c r="A211" s="113" t="s">
        <v>256</v>
      </c>
      <c r="B211" s="114" t="s">
        <v>307</v>
      </c>
      <c r="C211" s="115" t="s">
        <v>183</v>
      </c>
      <c r="D211" s="116"/>
      <c r="E211" s="117">
        <v>8278</v>
      </c>
    </row>
    <row r="212" spans="1:5" ht="62.25" customHeight="1">
      <c r="A212" s="113" t="s">
        <v>206</v>
      </c>
      <c r="B212" s="114" t="s">
        <v>307</v>
      </c>
      <c r="C212" s="115" t="s">
        <v>207</v>
      </c>
      <c r="D212" s="116"/>
      <c r="E212" s="117">
        <v>8278</v>
      </c>
    </row>
    <row r="213" spans="1:5">
      <c r="A213" s="113" t="s">
        <v>300</v>
      </c>
      <c r="B213" s="114" t="s">
        <v>307</v>
      </c>
      <c r="C213" s="115" t="s">
        <v>207</v>
      </c>
      <c r="D213" s="116">
        <v>801</v>
      </c>
      <c r="E213" s="117">
        <v>8278</v>
      </c>
    </row>
    <row r="214" spans="1:5" ht="31.5">
      <c r="A214" s="113" t="s">
        <v>308</v>
      </c>
      <c r="B214" s="114" t="s">
        <v>309</v>
      </c>
      <c r="C214" s="115" t="s">
        <v>183</v>
      </c>
      <c r="D214" s="116"/>
      <c r="E214" s="117">
        <v>39.700000000000003</v>
      </c>
    </row>
    <row r="215" spans="1:5" ht="31.5">
      <c r="A215" s="113" t="s">
        <v>190</v>
      </c>
      <c r="B215" s="114" t="s">
        <v>309</v>
      </c>
      <c r="C215" s="115" t="s">
        <v>191</v>
      </c>
      <c r="D215" s="116"/>
      <c r="E215" s="117">
        <v>39.700000000000003</v>
      </c>
    </row>
    <row r="216" spans="1:5">
      <c r="A216" s="113" t="s">
        <v>300</v>
      </c>
      <c r="B216" s="114" t="s">
        <v>309</v>
      </c>
      <c r="C216" s="115" t="s">
        <v>191</v>
      </c>
      <c r="D216" s="116">
        <v>801</v>
      </c>
      <c r="E216" s="117">
        <v>39.700000000000003</v>
      </c>
    </row>
    <row r="217" spans="1:5" ht="31.5">
      <c r="A217" s="113" t="s">
        <v>310</v>
      </c>
      <c r="B217" s="114" t="s">
        <v>311</v>
      </c>
      <c r="C217" s="115" t="s">
        <v>183</v>
      </c>
      <c r="D217" s="116"/>
      <c r="E217" s="117">
        <v>235</v>
      </c>
    </row>
    <row r="218" spans="1:5" ht="31.5">
      <c r="A218" s="113" t="s">
        <v>190</v>
      </c>
      <c r="B218" s="114" t="s">
        <v>311</v>
      </c>
      <c r="C218" s="115" t="s">
        <v>191</v>
      </c>
      <c r="D218" s="116"/>
      <c r="E218" s="117">
        <v>235</v>
      </c>
    </row>
    <row r="219" spans="1:5">
      <c r="A219" s="113" t="s">
        <v>300</v>
      </c>
      <c r="B219" s="114" t="s">
        <v>311</v>
      </c>
      <c r="C219" s="115" t="s">
        <v>191</v>
      </c>
      <c r="D219" s="116">
        <v>801</v>
      </c>
      <c r="E219" s="117">
        <v>235</v>
      </c>
    </row>
    <row r="220" spans="1:5" ht="31.5">
      <c r="A220" s="113" t="s">
        <v>208</v>
      </c>
      <c r="B220" s="114" t="s">
        <v>312</v>
      </c>
      <c r="C220" s="115" t="s">
        <v>183</v>
      </c>
      <c r="D220" s="116"/>
      <c r="E220" s="117">
        <v>330</v>
      </c>
    </row>
    <row r="221" spans="1:5" ht="31.5">
      <c r="A221" s="113" t="s">
        <v>190</v>
      </c>
      <c r="B221" s="114" t="s">
        <v>312</v>
      </c>
      <c r="C221" s="115" t="s">
        <v>191</v>
      </c>
      <c r="D221" s="116"/>
      <c r="E221" s="117">
        <v>330</v>
      </c>
    </row>
    <row r="222" spans="1:5">
      <c r="A222" s="113" t="s">
        <v>300</v>
      </c>
      <c r="B222" s="114" t="s">
        <v>312</v>
      </c>
      <c r="C222" s="115" t="s">
        <v>191</v>
      </c>
      <c r="D222" s="116">
        <v>801</v>
      </c>
      <c r="E222" s="117">
        <v>330</v>
      </c>
    </row>
    <row r="223" spans="1:5" ht="31.5">
      <c r="A223" s="113" t="s">
        <v>313</v>
      </c>
      <c r="B223" s="114" t="s">
        <v>314</v>
      </c>
      <c r="C223" s="115" t="s">
        <v>183</v>
      </c>
      <c r="D223" s="116"/>
      <c r="E223" s="117">
        <v>15206.2</v>
      </c>
    </row>
    <row r="224" spans="1:5" ht="47.25">
      <c r="A224" s="113" t="s">
        <v>315</v>
      </c>
      <c r="B224" s="114" t="s">
        <v>316</v>
      </c>
      <c r="C224" s="115" t="s">
        <v>183</v>
      </c>
      <c r="D224" s="116"/>
      <c r="E224" s="117">
        <v>360.4</v>
      </c>
    </row>
    <row r="225" spans="1:5" ht="31.5">
      <c r="A225" s="113" t="s">
        <v>190</v>
      </c>
      <c r="B225" s="114" t="s">
        <v>316</v>
      </c>
      <c r="C225" s="115" t="s">
        <v>191</v>
      </c>
      <c r="D225" s="116"/>
      <c r="E225" s="117">
        <v>360.4</v>
      </c>
    </row>
    <row r="226" spans="1:5">
      <c r="A226" s="113" t="s">
        <v>300</v>
      </c>
      <c r="B226" s="114" t="s">
        <v>316</v>
      </c>
      <c r="C226" s="115" t="s">
        <v>191</v>
      </c>
      <c r="D226" s="116">
        <v>801</v>
      </c>
      <c r="E226" s="117">
        <v>360.4</v>
      </c>
    </row>
    <row r="227" spans="1:5" ht="31.5">
      <c r="A227" s="113" t="s">
        <v>197</v>
      </c>
      <c r="B227" s="114" t="s">
        <v>317</v>
      </c>
      <c r="C227" s="115" t="s">
        <v>183</v>
      </c>
      <c r="D227" s="116"/>
      <c r="E227" s="117">
        <v>10</v>
      </c>
    </row>
    <row r="228" spans="1:5" ht="31.5">
      <c r="A228" s="113" t="s">
        <v>190</v>
      </c>
      <c r="B228" s="114" t="s">
        <v>317</v>
      </c>
      <c r="C228" s="115" t="s">
        <v>191</v>
      </c>
      <c r="D228" s="116"/>
      <c r="E228" s="117">
        <v>10</v>
      </c>
    </row>
    <row r="229" spans="1:5" ht="31.5">
      <c r="A229" s="113" t="s">
        <v>199</v>
      </c>
      <c r="B229" s="114" t="s">
        <v>317</v>
      </c>
      <c r="C229" s="115" t="s">
        <v>191</v>
      </c>
      <c r="D229" s="116">
        <v>705</v>
      </c>
      <c r="E229" s="117">
        <v>10</v>
      </c>
    </row>
    <row r="230" spans="1:5">
      <c r="A230" s="113" t="s">
        <v>200</v>
      </c>
      <c r="B230" s="114" t="s">
        <v>318</v>
      </c>
      <c r="C230" s="115" t="s">
        <v>183</v>
      </c>
      <c r="D230" s="116"/>
      <c r="E230" s="117">
        <v>8078.1</v>
      </c>
    </row>
    <row r="231" spans="1:5" ht="62.25" customHeight="1">
      <c r="A231" s="113" t="s">
        <v>206</v>
      </c>
      <c r="B231" s="114" t="s">
        <v>318</v>
      </c>
      <c r="C231" s="115" t="s">
        <v>207</v>
      </c>
      <c r="D231" s="116"/>
      <c r="E231" s="117">
        <v>6976</v>
      </c>
    </row>
    <row r="232" spans="1:5">
      <c r="A232" s="113" t="s">
        <v>300</v>
      </c>
      <c r="B232" s="114" t="s">
        <v>318</v>
      </c>
      <c r="C232" s="115" t="s">
        <v>207</v>
      </c>
      <c r="D232" s="116">
        <v>801</v>
      </c>
      <c r="E232" s="117">
        <v>6976</v>
      </c>
    </row>
    <row r="233" spans="1:5" ht="31.5">
      <c r="A233" s="113" t="s">
        <v>190</v>
      </c>
      <c r="B233" s="114" t="s">
        <v>318</v>
      </c>
      <c r="C233" s="115" t="s">
        <v>191</v>
      </c>
      <c r="D233" s="116"/>
      <c r="E233" s="117">
        <v>1082.3</v>
      </c>
    </row>
    <row r="234" spans="1:5">
      <c r="A234" s="113" t="s">
        <v>300</v>
      </c>
      <c r="B234" s="114" t="s">
        <v>318</v>
      </c>
      <c r="C234" s="115" t="s">
        <v>191</v>
      </c>
      <c r="D234" s="116">
        <v>801</v>
      </c>
      <c r="E234" s="117">
        <v>1082.3</v>
      </c>
    </row>
    <row r="235" spans="1:5">
      <c r="A235" s="113" t="s">
        <v>202</v>
      </c>
      <c r="B235" s="114" t="s">
        <v>318</v>
      </c>
      <c r="C235" s="115" t="s">
        <v>203</v>
      </c>
      <c r="D235" s="116"/>
      <c r="E235" s="117">
        <v>19.8</v>
      </c>
    </row>
    <row r="236" spans="1:5">
      <c r="A236" s="113" t="s">
        <v>300</v>
      </c>
      <c r="B236" s="114" t="s">
        <v>318</v>
      </c>
      <c r="C236" s="115" t="s">
        <v>203</v>
      </c>
      <c r="D236" s="116">
        <v>801</v>
      </c>
      <c r="E236" s="117">
        <v>19.8</v>
      </c>
    </row>
    <row r="237" spans="1:5" ht="139.5" customHeight="1">
      <c r="A237" s="113" t="s">
        <v>256</v>
      </c>
      <c r="B237" s="114" t="s">
        <v>319</v>
      </c>
      <c r="C237" s="115" t="s">
        <v>183</v>
      </c>
      <c r="D237" s="116"/>
      <c r="E237" s="117">
        <v>4919</v>
      </c>
    </row>
    <row r="238" spans="1:5" ht="62.25" customHeight="1">
      <c r="A238" s="113" t="s">
        <v>206</v>
      </c>
      <c r="B238" s="114" t="s">
        <v>319</v>
      </c>
      <c r="C238" s="115" t="s">
        <v>207</v>
      </c>
      <c r="D238" s="116"/>
      <c r="E238" s="117">
        <v>4919</v>
      </c>
    </row>
    <row r="239" spans="1:5">
      <c r="A239" s="113" t="s">
        <v>300</v>
      </c>
      <c r="B239" s="114" t="s">
        <v>319</v>
      </c>
      <c r="C239" s="115" t="s">
        <v>207</v>
      </c>
      <c r="D239" s="116">
        <v>801</v>
      </c>
      <c r="E239" s="117">
        <v>4919</v>
      </c>
    </row>
    <row r="240" spans="1:5">
      <c r="A240" s="113" t="s">
        <v>320</v>
      </c>
      <c r="B240" s="114" t="s">
        <v>321</v>
      </c>
      <c r="C240" s="115" t="s">
        <v>183</v>
      </c>
      <c r="D240" s="116"/>
      <c r="E240" s="117">
        <v>1378.9</v>
      </c>
    </row>
    <row r="241" spans="1:5" ht="31.5">
      <c r="A241" s="113" t="s">
        <v>190</v>
      </c>
      <c r="B241" s="114" t="s">
        <v>321</v>
      </c>
      <c r="C241" s="115" t="s">
        <v>191</v>
      </c>
      <c r="D241" s="116"/>
      <c r="E241" s="117">
        <v>1378.9</v>
      </c>
    </row>
    <row r="242" spans="1:5">
      <c r="A242" s="113" t="s">
        <v>300</v>
      </c>
      <c r="B242" s="114" t="s">
        <v>321</v>
      </c>
      <c r="C242" s="115" t="s">
        <v>191</v>
      </c>
      <c r="D242" s="116">
        <v>801</v>
      </c>
      <c r="E242" s="117">
        <v>1378.9</v>
      </c>
    </row>
    <row r="243" spans="1:5" ht="31.5">
      <c r="A243" s="113" t="s">
        <v>208</v>
      </c>
      <c r="B243" s="114" t="s">
        <v>322</v>
      </c>
      <c r="C243" s="115" t="s">
        <v>183</v>
      </c>
      <c r="D243" s="116"/>
      <c r="E243" s="117">
        <v>459.8</v>
      </c>
    </row>
    <row r="244" spans="1:5" ht="31.5">
      <c r="A244" s="113" t="s">
        <v>190</v>
      </c>
      <c r="B244" s="114" t="s">
        <v>322</v>
      </c>
      <c r="C244" s="115" t="s">
        <v>191</v>
      </c>
      <c r="D244" s="116"/>
      <c r="E244" s="117">
        <v>459.8</v>
      </c>
    </row>
    <row r="245" spans="1:5">
      <c r="A245" s="113" t="s">
        <v>300</v>
      </c>
      <c r="B245" s="114" t="s">
        <v>322</v>
      </c>
      <c r="C245" s="115" t="s">
        <v>191</v>
      </c>
      <c r="D245" s="116">
        <v>801</v>
      </c>
      <c r="E245" s="117">
        <v>459.8</v>
      </c>
    </row>
    <row r="246" spans="1:5" ht="31.5">
      <c r="A246" s="113" t="s">
        <v>323</v>
      </c>
      <c r="B246" s="114" t="s">
        <v>324</v>
      </c>
      <c r="C246" s="115" t="s">
        <v>183</v>
      </c>
      <c r="D246" s="116"/>
      <c r="E246" s="117">
        <v>9745.9</v>
      </c>
    </row>
    <row r="247" spans="1:5">
      <c r="A247" s="113" t="s">
        <v>325</v>
      </c>
      <c r="B247" s="114" t="s">
        <v>326</v>
      </c>
      <c r="C247" s="115" t="s">
        <v>183</v>
      </c>
      <c r="D247" s="116"/>
      <c r="E247" s="117">
        <v>21</v>
      </c>
    </row>
    <row r="248" spans="1:5">
      <c r="A248" s="113" t="s">
        <v>284</v>
      </c>
      <c r="B248" s="114" t="s">
        <v>326</v>
      </c>
      <c r="C248" s="115" t="s">
        <v>285</v>
      </c>
      <c r="D248" s="116"/>
      <c r="E248" s="117">
        <v>21</v>
      </c>
    </row>
    <row r="249" spans="1:5">
      <c r="A249" s="113" t="s">
        <v>253</v>
      </c>
      <c r="B249" s="114" t="s">
        <v>326</v>
      </c>
      <c r="C249" s="115" t="s">
        <v>285</v>
      </c>
      <c r="D249" s="116">
        <v>703</v>
      </c>
      <c r="E249" s="117">
        <v>21</v>
      </c>
    </row>
    <row r="250" spans="1:5" ht="31.5">
      <c r="A250" s="113" t="s">
        <v>197</v>
      </c>
      <c r="B250" s="114" t="s">
        <v>327</v>
      </c>
      <c r="C250" s="115" t="s">
        <v>183</v>
      </c>
      <c r="D250" s="116"/>
      <c r="E250" s="117">
        <v>16</v>
      </c>
    </row>
    <row r="251" spans="1:5" ht="31.5">
      <c r="A251" s="113" t="s">
        <v>190</v>
      </c>
      <c r="B251" s="114" t="s">
        <v>327</v>
      </c>
      <c r="C251" s="115" t="s">
        <v>191</v>
      </c>
      <c r="D251" s="116"/>
      <c r="E251" s="117">
        <v>16</v>
      </c>
    </row>
    <row r="252" spans="1:5" ht="31.5">
      <c r="A252" s="113" t="s">
        <v>199</v>
      </c>
      <c r="B252" s="114" t="s">
        <v>327</v>
      </c>
      <c r="C252" s="115" t="s">
        <v>191</v>
      </c>
      <c r="D252" s="116">
        <v>705</v>
      </c>
      <c r="E252" s="117">
        <v>16</v>
      </c>
    </row>
    <row r="253" spans="1:5">
      <c r="A253" s="113" t="s">
        <v>200</v>
      </c>
      <c r="B253" s="114" t="s">
        <v>328</v>
      </c>
      <c r="C253" s="115" t="s">
        <v>183</v>
      </c>
      <c r="D253" s="116"/>
      <c r="E253" s="117">
        <v>5787.9</v>
      </c>
    </row>
    <row r="254" spans="1:5" ht="62.25" customHeight="1">
      <c r="A254" s="113" t="s">
        <v>206</v>
      </c>
      <c r="B254" s="114" t="s">
        <v>328</v>
      </c>
      <c r="C254" s="115" t="s">
        <v>207</v>
      </c>
      <c r="D254" s="116"/>
      <c r="E254" s="117">
        <v>5323.5</v>
      </c>
    </row>
    <row r="255" spans="1:5">
      <c r="A255" s="113" t="s">
        <v>253</v>
      </c>
      <c r="B255" s="114" t="s">
        <v>328</v>
      </c>
      <c r="C255" s="115" t="s">
        <v>207</v>
      </c>
      <c r="D255" s="116">
        <v>703</v>
      </c>
      <c r="E255" s="117">
        <v>5323.5</v>
      </c>
    </row>
    <row r="256" spans="1:5" ht="31.5">
      <c r="A256" s="113" t="s">
        <v>190</v>
      </c>
      <c r="B256" s="114" t="s">
        <v>328</v>
      </c>
      <c r="C256" s="115" t="s">
        <v>191</v>
      </c>
      <c r="D256" s="116"/>
      <c r="E256" s="117">
        <v>464.4</v>
      </c>
    </row>
    <row r="257" spans="1:5">
      <c r="A257" s="113" t="s">
        <v>253</v>
      </c>
      <c r="B257" s="114" t="s">
        <v>328</v>
      </c>
      <c r="C257" s="115" t="s">
        <v>191</v>
      </c>
      <c r="D257" s="116">
        <v>703</v>
      </c>
      <c r="E257" s="117">
        <v>464.4</v>
      </c>
    </row>
    <row r="258" spans="1:5" ht="139.5" customHeight="1">
      <c r="A258" s="113" t="s">
        <v>256</v>
      </c>
      <c r="B258" s="114" t="s">
        <v>329</v>
      </c>
      <c r="C258" s="115" t="s">
        <v>183</v>
      </c>
      <c r="D258" s="116"/>
      <c r="E258" s="117">
        <v>3751</v>
      </c>
    </row>
    <row r="259" spans="1:5" ht="62.25" customHeight="1">
      <c r="A259" s="113" t="s">
        <v>206</v>
      </c>
      <c r="B259" s="114" t="s">
        <v>329</v>
      </c>
      <c r="C259" s="115" t="s">
        <v>207</v>
      </c>
      <c r="D259" s="116"/>
      <c r="E259" s="117">
        <v>3751</v>
      </c>
    </row>
    <row r="260" spans="1:5">
      <c r="A260" s="113" t="s">
        <v>253</v>
      </c>
      <c r="B260" s="114" t="s">
        <v>329</v>
      </c>
      <c r="C260" s="115" t="s">
        <v>207</v>
      </c>
      <c r="D260" s="116">
        <v>703</v>
      </c>
      <c r="E260" s="117">
        <v>3751</v>
      </c>
    </row>
    <row r="261" spans="1:5" ht="31.5">
      <c r="A261" s="113" t="s">
        <v>208</v>
      </c>
      <c r="B261" s="114" t="s">
        <v>330</v>
      </c>
      <c r="C261" s="115" t="s">
        <v>183</v>
      </c>
      <c r="D261" s="116"/>
      <c r="E261" s="117">
        <v>170</v>
      </c>
    </row>
    <row r="262" spans="1:5" ht="31.5">
      <c r="A262" s="113" t="s">
        <v>190</v>
      </c>
      <c r="B262" s="114" t="s">
        <v>330</v>
      </c>
      <c r="C262" s="115" t="s">
        <v>191</v>
      </c>
      <c r="D262" s="116"/>
      <c r="E262" s="117">
        <v>170</v>
      </c>
    </row>
    <row r="263" spans="1:5">
      <c r="A263" s="113" t="s">
        <v>253</v>
      </c>
      <c r="B263" s="114" t="s">
        <v>330</v>
      </c>
      <c r="C263" s="115" t="s">
        <v>191</v>
      </c>
      <c r="D263" s="116">
        <v>703</v>
      </c>
      <c r="E263" s="117">
        <v>170</v>
      </c>
    </row>
    <row r="264" spans="1:5" ht="47.25">
      <c r="A264" s="113" t="s">
        <v>331</v>
      </c>
      <c r="B264" s="114" t="s">
        <v>332</v>
      </c>
      <c r="C264" s="115" t="s">
        <v>183</v>
      </c>
      <c r="D264" s="116"/>
      <c r="E264" s="117">
        <v>2211.1</v>
      </c>
    </row>
    <row r="265" spans="1:5" ht="31.5">
      <c r="A265" s="113" t="s">
        <v>333</v>
      </c>
      <c r="B265" s="114" t="s">
        <v>334</v>
      </c>
      <c r="C265" s="115" t="s">
        <v>183</v>
      </c>
      <c r="D265" s="116"/>
      <c r="E265" s="117">
        <v>2099.1999999999998</v>
      </c>
    </row>
    <row r="266" spans="1:5">
      <c r="A266" s="113" t="s">
        <v>335</v>
      </c>
      <c r="B266" s="114" t="s">
        <v>336</v>
      </c>
      <c r="C266" s="115" t="s">
        <v>183</v>
      </c>
      <c r="D266" s="116"/>
      <c r="E266" s="117">
        <v>1409.2</v>
      </c>
    </row>
    <row r="267" spans="1:5" ht="62.25" customHeight="1">
      <c r="A267" s="113" t="s">
        <v>206</v>
      </c>
      <c r="B267" s="114" t="s">
        <v>336</v>
      </c>
      <c r="C267" s="115" t="s">
        <v>207</v>
      </c>
      <c r="D267" s="116"/>
      <c r="E267" s="117">
        <v>1406.3</v>
      </c>
    </row>
    <row r="268" spans="1:5">
      <c r="A268" s="113" t="s">
        <v>337</v>
      </c>
      <c r="B268" s="114" t="s">
        <v>336</v>
      </c>
      <c r="C268" s="115" t="s">
        <v>207</v>
      </c>
      <c r="D268" s="116">
        <v>804</v>
      </c>
      <c r="E268" s="117">
        <v>1406.3</v>
      </c>
    </row>
    <row r="269" spans="1:5" ht="31.5">
      <c r="A269" s="113" t="s">
        <v>190</v>
      </c>
      <c r="B269" s="114" t="s">
        <v>336</v>
      </c>
      <c r="C269" s="115" t="s">
        <v>191</v>
      </c>
      <c r="D269" s="116"/>
      <c r="E269" s="117">
        <v>2.9</v>
      </c>
    </row>
    <row r="270" spans="1:5">
      <c r="A270" s="113" t="s">
        <v>337</v>
      </c>
      <c r="B270" s="114" t="s">
        <v>336</v>
      </c>
      <c r="C270" s="115" t="s">
        <v>191</v>
      </c>
      <c r="D270" s="116">
        <v>804</v>
      </c>
      <c r="E270" s="117">
        <v>2.9</v>
      </c>
    </row>
    <row r="271" spans="1:5" ht="139.5" customHeight="1">
      <c r="A271" s="113" t="s">
        <v>256</v>
      </c>
      <c r="B271" s="114" t="s">
        <v>338</v>
      </c>
      <c r="C271" s="115" t="s">
        <v>183</v>
      </c>
      <c r="D271" s="116"/>
      <c r="E271" s="117">
        <v>690</v>
      </c>
    </row>
    <row r="272" spans="1:5" ht="62.25" customHeight="1">
      <c r="A272" s="113" t="s">
        <v>206</v>
      </c>
      <c r="B272" s="114" t="s">
        <v>338</v>
      </c>
      <c r="C272" s="115" t="s">
        <v>207</v>
      </c>
      <c r="D272" s="116"/>
      <c r="E272" s="117">
        <v>690</v>
      </c>
    </row>
    <row r="273" spans="1:5">
      <c r="A273" s="113" t="s">
        <v>337</v>
      </c>
      <c r="B273" s="114" t="s">
        <v>338</v>
      </c>
      <c r="C273" s="115" t="s">
        <v>207</v>
      </c>
      <c r="D273" s="116">
        <v>804</v>
      </c>
      <c r="E273" s="117">
        <v>690</v>
      </c>
    </row>
    <row r="274" spans="1:5" ht="31.5">
      <c r="A274" s="113" t="s">
        <v>339</v>
      </c>
      <c r="B274" s="114" t="s">
        <v>340</v>
      </c>
      <c r="C274" s="115" t="s">
        <v>183</v>
      </c>
      <c r="D274" s="116"/>
      <c r="E274" s="117">
        <v>111.9</v>
      </c>
    </row>
    <row r="275" spans="1:5" ht="31.5">
      <c r="A275" s="113" t="s">
        <v>339</v>
      </c>
      <c r="B275" s="114" t="s">
        <v>341</v>
      </c>
      <c r="C275" s="115" t="s">
        <v>183</v>
      </c>
      <c r="D275" s="116"/>
      <c r="E275" s="117">
        <v>111.9</v>
      </c>
    </row>
    <row r="276" spans="1:5" ht="31.5">
      <c r="A276" s="113" t="s">
        <v>190</v>
      </c>
      <c r="B276" s="114" t="s">
        <v>341</v>
      </c>
      <c r="C276" s="115" t="s">
        <v>191</v>
      </c>
      <c r="D276" s="116"/>
      <c r="E276" s="117">
        <v>111.9</v>
      </c>
    </row>
    <row r="277" spans="1:5">
      <c r="A277" s="113" t="s">
        <v>342</v>
      </c>
      <c r="B277" s="114" t="s">
        <v>341</v>
      </c>
      <c r="C277" s="115" t="s">
        <v>191</v>
      </c>
      <c r="D277" s="116">
        <v>113</v>
      </c>
      <c r="E277" s="117">
        <v>111.9</v>
      </c>
    </row>
    <row r="278" spans="1:5" s="107" customFormat="1" ht="63">
      <c r="A278" s="108" t="s">
        <v>343</v>
      </c>
      <c r="B278" s="109" t="s">
        <v>344</v>
      </c>
      <c r="C278" s="110" t="s">
        <v>183</v>
      </c>
      <c r="D278" s="111"/>
      <c r="E278" s="112">
        <v>22622.400000000001</v>
      </c>
    </row>
    <row r="279" spans="1:5" ht="47.25">
      <c r="A279" s="113" t="s">
        <v>345</v>
      </c>
      <c r="B279" s="114" t="s">
        <v>346</v>
      </c>
      <c r="C279" s="115" t="s">
        <v>183</v>
      </c>
      <c r="D279" s="116"/>
      <c r="E279" s="117">
        <v>984.5</v>
      </c>
    </row>
    <row r="280" spans="1:5" ht="47.25">
      <c r="A280" s="113" t="s">
        <v>347</v>
      </c>
      <c r="B280" s="114" t="s">
        <v>348</v>
      </c>
      <c r="C280" s="115" t="s">
        <v>183</v>
      </c>
      <c r="D280" s="116"/>
      <c r="E280" s="117">
        <v>870</v>
      </c>
    </row>
    <row r="281" spans="1:5" ht="47.25">
      <c r="A281" s="113" t="s">
        <v>349</v>
      </c>
      <c r="B281" s="114" t="s">
        <v>350</v>
      </c>
      <c r="C281" s="115" t="s">
        <v>183</v>
      </c>
      <c r="D281" s="116"/>
      <c r="E281" s="117">
        <v>870</v>
      </c>
    </row>
    <row r="282" spans="1:5" ht="31.5">
      <c r="A282" s="113" t="s">
        <v>351</v>
      </c>
      <c r="B282" s="114" t="s">
        <v>350</v>
      </c>
      <c r="C282" s="115" t="s">
        <v>352</v>
      </c>
      <c r="D282" s="116"/>
      <c r="E282" s="117">
        <v>870</v>
      </c>
    </row>
    <row r="283" spans="1:5">
      <c r="A283" s="113" t="s">
        <v>213</v>
      </c>
      <c r="B283" s="114" t="s">
        <v>350</v>
      </c>
      <c r="C283" s="115" t="s">
        <v>352</v>
      </c>
      <c r="D283" s="116">
        <v>702</v>
      </c>
      <c r="E283" s="117">
        <v>870</v>
      </c>
    </row>
    <row r="284" spans="1:5" ht="63">
      <c r="A284" s="113" t="s">
        <v>353</v>
      </c>
      <c r="B284" s="114" t="s">
        <v>354</v>
      </c>
      <c r="C284" s="115" t="s">
        <v>183</v>
      </c>
      <c r="D284" s="116"/>
      <c r="E284" s="117">
        <v>114.5</v>
      </c>
    </row>
    <row r="285" spans="1:5" ht="31.5">
      <c r="A285" s="113" t="s">
        <v>355</v>
      </c>
      <c r="B285" s="114" t="s">
        <v>356</v>
      </c>
      <c r="C285" s="115" t="s">
        <v>183</v>
      </c>
      <c r="D285" s="116"/>
      <c r="E285" s="117">
        <v>114.5</v>
      </c>
    </row>
    <row r="286" spans="1:5" ht="31.5">
      <c r="A286" s="113" t="s">
        <v>190</v>
      </c>
      <c r="B286" s="114" t="s">
        <v>356</v>
      </c>
      <c r="C286" s="115" t="s">
        <v>191</v>
      </c>
      <c r="D286" s="116"/>
      <c r="E286" s="117">
        <v>4.2</v>
      </c>
    </row>
    <row r="287" spans="1:5">
      <c r="A287" s="113" t="s">
        <v>342</v>
      </c>
      <c r="B287" s="114" t="s">
        <v>356</v>
      </c>
      <c r="C287" s="115" t="s">
        <v>191</v>
      </c>
      <c r="D287" s="116">
        <v>113</v>
      </c>
      <c r="E287" s="117">
        <v>4.2</v>
      </c>
    </row>
    <row r="288" spans="1:5">
      <c r="A288" s="113" t="s">
        <v>202</v>
      </c>
      <c r="B288" s="114" t="s">
        <v>356</v>
      </c>
      <c r="C288" s="115" t="s">
        <v>203</v>
      </c>
      <c r="D288" s="116"/>
      <c r="E288" s="117">
        <v>110.3</v>
      </c>
    </row>
    <row r="289" spans="1:5">
      <c r="A289" s="113" t="s">
        <v>342</v>
      </c>
      <c r="B289" s="114" t="s">
        <v>356</v>
      </c>
      <c r="C289" s="115" t="s">
        <v>203</v>
      </c>
      <c r="D289" s="116">
        <v>113</v>
      </c>
      <c r="E289" s="117">
        <v>110.3</v>
      </c>
    </row>
    <row r="290" spans="1:5" ht="47.25">
      <c r="A290" s="113" t="s">
        <v>357</v>
      </c>
      <c r="B290" s="114" t="s">
        <v>358</v>
      </c>
      <c r="C290" s="115" t="s">
        <v>183</v>
      </c>
      <c r="D290" s="116"/>
      <c r="E290" s="117">
        <v>1159.2</v>
      </c>
    </row>
    <row r="291" spans="1:5" ht="31.5">
      <c r="A291" s="113" t="s">
        <v>359</v>
      </c>
      <c r="B291" s="114" t="s">
        <v>360</v>
      </c>
      <c r="C291" s="115" t="s">
        <v>183</v>
      </c>
      <c r="D291" s="116"/>
      <c r="E291" s="117">
        <v>1159.2</v>
      </c>
    </row>
    <row r="292" spans="1:5" ht="63">
      <c r="A292" s="113" t="s">
        <v>361</v>
      </c>
      <c r="B292" s="114" t="s">
        <v>362</v>
      </c>
      <c r="C292" s="115" t="s">
        <v>183</v>
      </c>
      <c r="D292" s="116"/>
      <c r="E292" s="117">
        <v>1159.2</v>
      </c>
    </row>
    <row r="293" spans="1:5" ht="31.5">
      <c r="A293" s="113" t="s">
        <v>190</v>
      </c>
      <c r="B293" s="114" t="s">
        <v>362</v>
      </c>
      <c r="C293" s="115" t="s">
        <v>191</v>
      </c>
      <c r="D293" s="116"/>
      <c r="E293" s="117">
        <v>1159.2</v>
      </c>
    </row>
    <row r="294" spans="1:5">
      <c r="A294" s="113" t="s">
        <v>363</v>
      </c>
      <c r="B294" s="114" t="s">
        <v>362</v>
      </c>
      <c r="C294" s="115" t="s">
        <v>191</v>
      </c>
      <c r="D294" s="116">
        <v>405</v>
      </c>
      <c r="E294" s="117">
        <v>1159.2</v>
      </c>
    </row>
    <row r="295" spans="1:5" ht="63">
      <c r="A295" s="113" t="s">
        <v>364</v>
      </c>
      <c r="B295" s="114" t="s">
        <v>365</v>
      </c>
      <c r="C295" s="115" t="s">
        <v>183</v>
      </c>
      <c r="D295" s="116"/>
      <c r="E295" s="117">
        <v>396.8</v>
      </c>
    </row>
    <row r="296" spans="1:5" ht="47.25">
      <c r="A296" s="113" t="s">
        <v>366</v>
      </c>
      <c r="B296" s="114" t="s">
        <v>367</v>
      </c>
      <c r="C296" s="115" t="s">
        <v>183</v>
      </c>
      <c r="D296" s="116"/>
      <c r="E296" s="117">
        <v>394.4</v>
      </c>
    </row>
    <row r="297" spans="1:5" ht="63">
      <c r="A297" s="113" t="s">
        <v>278</v>
      </c>
      <c r="B297" s="114" t="s">
        <v>368</v>
      </c>
      <c r="C297" s="115" t="s">
        <v>183</v>
      </c>
      <c r="D297" s="116"/>
      <c r="E297" s="117">
        <v>394.4</v>
      </c>
    </row>
    <row r="298" spans="1:5" ht="31.5">
      <c r="A298" s="113" t="s">
        <v>190</v>
      </c>
      <c r="B298" s="114" t="s">
        <v>368</v>
      </c>
      <c r="C298" s="115" t="s">
        <v>191</v>
      </c>
      <c r="D298" s="116"/>
      <c r="E298" s="117">
        <v>394.4</v>
      </c>
    </row>
    <row r="299" spans="1:5">
      <c r="A299" s="113" t="s">
        <v>192</v>
      </c>
      <c r="B299" s="114" t="s">
        <v>368</v>
      </c>
      <c r="C299" s="115" t="s">
        <v>191</v>
      </c>
      <c r="D299" s="116">
        <v>701</v>
      </c>
      <c r="E299" s="117">
        <v>2.8</v>
      </c>
    </row>
    <row r="300" spans="1:5">
      <c r="A300" s="113" t="s">
        <v>213</v>
      </c>
      <c r="B300" s="114" t="s">
        <v>368</v>
      </c>
      <c r="C300" s="115" t="s">
        <v>191</v>
      </c>
      <c r="D300" s="116">
        <v>702</v>
      </c>
      <c r="E300" s="117">
        <v>284.60000000000002</v>
      </c>
    </row>
    <row r="301" spans="1:5">
      <c r="A301" s="113" t="s">
        <v>300</v>
      </c>
      <c r="B301" s="114" t="s">
        <v>368</v>
      </c>
      <c r="C301" s="115" t="s">
        <v>191</v>
      </c>
      <c r="D301" s="116">
        <v>801</v>
      </c>
      <c r="E301" s="117">
        <v>107</v>
      </c>
    </row>
    <row r="302" spans="1:5" ht="63">
      <c r="A302" s="113" t="s">
        <v>369</v>
      </c>
      <c r="B302" s="114" t="s">
        <v>370</v>
      </c>
      <c r="C302" s="115" t="s">
        <v>183</v>
      </c>
      <c r="D302" s="116"/>
      <c r="E302" s="117">
        <v>2.4</v>
      </c>
    </row>
    <row r="303" spans="1:5" ht="63">
      <c r="A303" s="113" t="s">
        <v>278</v>
      </c>
      <c r="B303" s="114" t="s">
        <v>371</v>
      </c>
      <c r="C303" s="115" t="s">
        <v>183</v>
      </c>
      <c r="D303" s="116"/>
      <c r="E303" s="117">
        <v>2.4</v>
      </c>
    </row>
    <row r="304" spans="1:5" ht="31.5">
      <c r="A304" s="113" t="s">
        <v>190</v>
      </c>
      <c r="B304" s="114" t="s">
        <v>371</v>
      </c>
      <c r="C304" s="115" t="s">
        <v>191</v>
      </c>
      <c r="D304" s="116"/>
      <c r="E304" s="117">
        <v>2.4</v>
      </c>
    </row>
    <row r="305" spans="1:5" ht="46.5" customHeight="1">
      <c r="A305" s="113" t="s">
        <v>372</v>
      </c>
      <c r="B305" s="114" t="s">
        <v>371</v>
      </c>
      <c r="C305" s="115" t="s">
        <v>191</v>
      </c>
      <c r="D305" s="116">
        <v>104</v>
      </c>
      <c r="E305" s="117">
        <v>2.4</v>
      </c>
    </row>
    <row r="306" spans="1:5" ht="47.25">
      <c r="A306" s="113" t="s">
        <v>373</v>
      </c>
      <c r="B306" s="114" t="s">
        <v>374</v>
      </c>
      <c r="C306" s="115" t="s">
        <v>183</v>
      </c>
      <c r="D306" s="116"/>
      <c r="E306" s="117">
        <v>20081.900000000001</v>
      </c>
    </row>
    <row r="307" spans="1:5" ht="31.5">
      <c r="A307" s="113" t="s">
        <v>375</v>
      </c>
      <c r="B307" s="114" t="s">
        <v>376</v>
      </c>
      <c r="C307" s="115" t="s">
        <v>183</v>
      </c>
      <c r="D307" s="116"/>
      <c r="E307" s="117">
        <v>8937.2999999999993</v>
      </c>
    </row>
    <row r="308" spans="1:5" ht="31.5">
      <c r="A308" s="113" t="s">
        <v>271</v>
      </c>
      <c r="B308" s="114" t="s">
        <v>377</v>
      </c>
      <c r="C308" s="115" t="s">
        <v>183</v>
      </c>
      <c r="D308" s="116"/>
      <c r="E308" s="117">
        <v>6343.3</v>
      </c>
    </row>
    <row r="309" spans="1:5" ht="62.25" customHeight="1">
      <c r="A309" s="113" t="s">
        <v>206</v>
      </c>
      <c r="B309" s="114" t="s">
        <v>377</v>
      </c>
      <c r="C309" s="115" t="s">
        <v>207</v>
      </c>
      <c r="D309" s="116"/>
      <c r="E309" s="117">
        <v>6319.8</v>
      </c>
    </row>
    <row r="310" spans="1:5" ht="31.5">
      <c r="A310" s="113" t="s">
        <v>378</v>
      </c>
      <c r="B310" s="114" t="s">
        <v>377</v>
      </c>
      <c r="C310" s="115" t="s">
        <v>207</v>
      </c>
      <c r="D310" s="116">
        <v>505</v>
      </c>
      <c r="E310" s="117">
        <v>6319.8</v>
      </c>
    </row>
    <row r="311" spans="1:5" ht="31.5">
      <c r="A311" s="113" t="s">
        <v>190</v>
      </c>
      <c r="B311" s="114" t="s">
        <v>377</v>
      </c>
      <c r="C311" s="115" t="s">
        <v>191</v>
      </c>
      <c r="D311" s="116"/>
      <c r="E311" s="117">
        <v>23.5</v>
      </c>
    </row>
    <row r="312" spans="1:5" ht="31.5">
      <c r="A312" s="113" t="s">
        <v>378</v>
      </c>
      <c r="B312" s="114" t="s">
        <v>377</v>
      </c>
      <c r="C312" s="115" t="s">
        <v>191</v>
      </c>
      <c r="D312" s="116">
        <v>505</v>
      </c>
      <c r="E312" s="117">
        <v>23.5</v>
      </c>
    </row>
    <row r="313" spans="1:5" ht="139.5" customHeight="1">
      <c r="A313" s="113" t="s">
        <v>256</v>
      </c>
      <c r="B313" s="114" t="s">
        <v>379</v>
      </c>
      <c r="C313" s="115" t="s">
        <v>183</v>
      </c>
      <c r="D313" s="116"/>
      <c r="E313" s="117">
        <v>2594</v>
      </c>
    </row>
    <row r="314" spans="1:5" ht="62.25" customHeight="1">
      <c r="A314" s="113" t="s">
        <v>206</v>
      </c>
      <c r="B314" s="114" t="s">
        <v>379</v>
      </c>
      <c r="C314" s="115" t="s">
        <v>207</v>
      </c>
      <c r="D314" s="116"/>
      <c r="E314" s="117">
        <v>2594</v>
      </c>
    </row>
    <row r="315" spans="1:5" ht="31.5">
      <c r="A315" s="113" t="s">
        <v>378</v>
      </c>
      <c r="B315" s="114" t="s">
        <v>379</v>
      </c>
      <c r="C315" s="115" t="s">
        <v>207</v>
      </c>
      <c r="D315" s="116">
        <v>505</v>
      </c>
      <c r="E315" s="117">
        <v>2594</v>
      </c>
    </row>
    <row r="316" spans="1:5" ht="31.5">
      <c r="A316" s="113" t="s">
        <v>380</v>
      </c>
      <c r="B316" s="114" t="s">
        <v>381</v>
      </c>
      <c r="C316" s="115" t="s">
        <v>183</v>
      </c>
      <c r="D316" s="116"/>
      <c r="E316" s="117">
        <v>11144.6</v>
      </c>
    </row>
    <row r="317" spans="1:5" ht="47.25">
      <c r="A317" s="113" t="s">
        <v>382</v>
      </c>
      <c r="B317" s="114" t="s">
        <v>383</v>
      </c>
      <c r="C317" s="115" t="s">
        <v>183</v>
      </c>
      <c r="D317" s="116"/>
      <c r="E317" s="117">
        <v>11144.6</v>
      </c>
    </row>
    <row r="318" spans="1:5" ht="62.25" customHeight="1">
      <c r="A318" s="113" t="s">
        <v>206</v>
      </c>
      <c r="B318" s="114" t="s">
        <v>383</v>
      </c>
      <c r="C318" s="115" t="s">
        <v>207</v>
      </c>
      <c r="D318" s="116"/>
      <c r="E318" s="117">
        <v>899.6</v>
      </c>
    </row>
    <row r="319" spans="1:5" ht="31.5">
      <c r="A319" s="113" t="s">
        <v>378</v>
      </c>
      <c r="B319" s="114" t="s">
        <v>383</v>
      </c>
      <c r="C319" s="115" t="s">
        <v>207</v>
      </c>
      <c r="D319" s="116">
        <v>505</v>
      </c>
      <c r="E319" s="117">
        <v>899.6</v>
      </c>
    </row>
    <row r="320" spans="1:5" ht="31.5">
      <c r="A320" s="113" t="s">
        <v>190</v>
      </c>
      <c r="B320" s="114" t="s">
        <v>383</v>
      </c>
      <c r="C320" s="115" t="s">
        <v>191</v>
      </c>
      <c r="D320" s="116"/>
      <c r="E320" s="117">
        <v>275</v>
      </c>
    </row>
    <row r="321" spans="1:5" ht="31.5">
      <c r="A321" s="113" t="s">
        <v>378</v>
      </c>
      <c r="B321" s="114" t="s">
        <v>383</v>
      </c>
      <c r="C321" s="115" t="s">
        <v>191</v>
      </c>
      <c r="D321" s="116">
        <v>505</v>
      </c>
      <c r="E321" s="117">
        <v>45</v>
      </c>
    </row>
    <row r="322" spans="1:5">
      <c r="A322" s="113" t="s">
        <v>384</v>
      </c>
      <c r="B322" s="114" t="s">
        <v>383</v>
      </c>
      <c r="C322" s="115" t="s">
        <v>191</v>
      </c>
      <c r="D322" s="116">
        <v>1003</v>
      </c>
      <c r="E322" s="117">
        <v>230</v>
      </c>
    </row>
    <row r="323" spans="1:5">
      <c r="A323" s="113" t="s">
        <v>284</v>
      </c>
      <c r="B323" s="114" t="s">
        <v>383</v>
      </c>
      <c r="C323" s="115" t="s">
        <v>285</v>
      </c>
      <c r="D323" s="116"/>
      <c r="E323" s="117">
        <v>9970</v>
      </c>
    </row>
    <row r="324" spans="1:5">
      <c r="A324" s="113" t="s">
        <v>384</v>
      </c>
      <c r="B324" s="114" t="s">
        <v>383</v>
      </c>
      <c r="C324" s="115" t="s">
        <v>285</v>
      </c>
      <c r="D324" s="116">
        <v>1003</v>
      </c>
      <c r="E324" s="117">
        <v>9970</v>
      </c>
    </row>
    <row r="325" spans="1:5" s="107" customFormat="1" ht="47.25" customHeight="1">
      <c r="A325" s="108" t="s">
        <v>385</v>
      </c>
      <c r="B325" s="109" t="s">
        <v>386</v>
      </c>
      <c r="C325" s="110" t="s">
        <v>183</v>
      </c>
      <c r="D325" s="111"/>
      <c r="E325" s="112">
        <v>153342.29999999999</v>
      </c>
    </row>
    <row r="326" spans="1:5" ht="63">
      <c r="A326" s="113" t="s">
        <v>387</v>
      </c>
      <c r="B326" s="114" t="s">
        <v>388</v>
      </c>
      <c r="C326" s="115" t="s">
        <v>183</v>
      </c>
      <c r="D326" s="116"/>
      <c r="E326" s="117">
        <v>42363.6</v>
      </c>
    </row>
    <row r="327" spans="1:5" ht="78.75">
      <c r="A327" s="113" t="s">
        <v>389</v>
      </c>
      <c r="B327" s="114" t="s">
        <v>390</v>
      </c>
      <c r="C327" s="115" t="s">
        <v>183</v>
      </c>
      <c r="D327" s="116"/>
      <c r="E327" s="117">
        <v>42363.6</v>
      </c>
    </row>
    <row r="328" spans="1:5" ht="31.5">
      <c r="A328" s="113" t="s">
        <v>197</v>
      </c>
      <c r="B328" s="114" t="s">
        <v>391</v>
      </c>
      <c r="C328" s="115" t="s">
        <v>183</v>
      </c>
      <c r="D328" s="116"/>
      <c r="E328" s="117">
        <v>80</v>
      </c>
    </row>
    <row r="329" spans="1:5" ht="31.5">
      <c r="A329" s="113" t="s">
        <v>190</v>
      </c>
      <c r="B329" s="114" t="s">
        <v>391</v>
      </c>
      <c r="C329" s="115" t="s">
        <v>191</v>
      </c>
      <c r="D329" s="116"/>
      <c r="E329" s="117">
        <v>80</v>
      </c>
    </row>
    <row r="330" spans="1:5" ht="31.5">
      <c r="A330" s="113" t="s">
        <v>199</v>
      </c>
      <c r="B330" s="114" t="s">
        <v>391</v>
      </c>
      <c r="C330" s="115" t="s">
        <v>191</v>
      </c>
      <c r="D330" s="116">
        <v>705</v>
      </c>
      <c r="E330" s="117">
        <v>80</v>
      </c>
    </row>
    <row r="331" spans="1:5">
      <c r="A331" s="113" t="s">
        <v>335</v>
      </c>
      <c r="B331" s="114" t="s">
        <v>392</v>
      </c>
      <c r="C331" s="115" t="s">
        <v>183</v>
      </c>
      <c r="D331" s="116"/>
      <c r="E331" s="117">
        <v>10923.5</v>
      </c>
    </row>
    <row r="332" spans="1:5" ht="62.25" customHeight="1">
      <c r="A332" s="113" t="s">
        <v>206</v>
      </c>
      <c r="B332" s="114" t="s">
        <v>392</v>
      </c>
      <c r="C332" s="115" t="s">
        <v>207</v>
      </c>
      <c r="D332" s="116"/>
      <c r="E332" s="117">
        <v>9059.2999999999993</v>
      </c>
    </row>
    <row r="333" spans="1:5" ht="47.25">
      <c r="A333" s="113" t="s">
        <v>393</v>
      </c>
      <c r="B333" s="114" t="s">
        <v>392</v>
      </c>
      <c r="C333" s="115" t="s">
        <v>207</v>
      </c>
      <c r="D333" s="116">
        <v>106</v>
      </c>
      <c r="E333" s="117">
        <v>9059.2999999999993</v>
      </c>
    </row>
    <row r="334" spans="1:5" ht="31.5">
      <c r="A334" s="113" t="s">
        <v>190</v>
      </c>
      <c r="B334" s="114" t="s">
        <v>392</v>
      </c>
      <c r="C334" s="115" t="s">
        <v>191</v>
      </c>
      <c r="D334" s="116"/>
      <c r="E334" s="117">
        <v>1864.2</v>
      </c>
    </row>
    <row r="335" spans="1:5" ht="47.25">
      <c r="A335" s="113" t="s">
        <v>393</v>
      </c>
      <c r="B335" s="114" t="s">
        <v>392</v>
      </c>
      <c r="C335" s="115" t="s">
        <v>191</v>
      </c>
      <c r="D335" s="116">
        <v>106</v>
      </c>
      <c r="E335" s="117">
        <v>1864.2</v>
      </c>
    </row>
    <row r="336" spans="1:5">
      <c r="A336" s="113" t="s">
        <v>200</v>
      </c>
      <c r="B336" s="114" t="s">
        <v>394</v>
      </c>
      <c r="C336" s="115" t="s">
        <v>183</v>
      </c>
      <c r="D336" s="116"/>
      <c r="E336" s="117">
        <v>17516.099999999999</v>
      </c>
    </row>
    <row r="337" spans="1:5" ht="62.25" customHeight="1">
      <c r="A337" s="113" t="s">
        <v>206</v>
      </c>
      <c r="B337" s="114" t="s">
        <v>394</v>
      </c>
      <c r="C337" s="115" t="s">
        <v>207</v>
      </c>
      <c r="D337" s="116"/>
      <c r="E337" s="117">
        <v>16321.9</v>
      </c>
    </row>
    <row r="338" spans="1:5">
      <c r="A338" s="113" t="s">
        <v>342</v>
      </c>
      <c r="B338" s="114" t="s">
        <v>394</v>
      </c>
      <c r="C338" s="115" t="s">
        <v>207</v>
      </c>
      <c r="D338" s="116">
        <v>113</v>
      </c>
      <c r="E338" s="117">
        <v>16321.9</v>
      </c>
    </row>
    <row r="339" spans="1:5" ht="31.5">
      <c r="A339" s="113" t="s">
        <v>190</v>
      </c>
      <c r="B339" s="114" t="s">
        <v>394</v>
      </c>
      <c r="C339" s="115" t="s">
        <v>191</v>
      </c>
      <c r="D339" s="116"/>
      <c r="E339" s="117">
        <v>1194.2</v>
      </c>
    </row>
    <row r="340" spans="1:5">
      <c r="A340" s="113" t="s">
        <v>342</v>
      </c>
      <c r="B340" s="114" t="s">
        <v>394</v>
      </c>
      <c r="C340" s="115" t="s">
        <v>191</v>
      </c>
      <c r="D340" s="116">
        <v>113</v>
      </c>
      <c r="E340" s="117">
        <v>1194.2</v>
      </c>
    </row>
    <row r="341" spans="1:5" ht="139.5" customHeight="1">
      <c r="A341" s="113" t="s">
        <v>256</v>
      </c>
      <c r="B341" s="114" t="s">
        <v>395</v>
      </c>
      <c r="C341" s="115" t="s">
        <v>183</v>
      </c>
      <c r="D341" s="116"/>
      <c r="E341" s="117">
        <v>13844</v>
      </c>
    </row>
    <row r="342" spans="1:5" ht="62.25" customHeight="1">
      <c r="A342" s="113" t="s">
        <v>206</v>
      </c>
      <c r="B342" s="114" t="s">
        <v>395</v>
      </c>
      <c r="C342" s="115" t="s">
        <v>207</v>
      </c>
      <c r="D342" s="116"/>
      <c r="E342" s="117">
        <v>13844</v>
      </c>
    </row>
    <row r="343" spans="1:5">
      <c r="A343" s="113" t="s">
        <v>342</v>
      </c>
      <c r="B343" s="114" t="s">
        <v>395</v>
      </c>
      <c r="C343" s="115" t="s">
        <v>207</v>
      </c>
      <c r="D343" s="116">
        <v>113</v>
      </c>
      <c r="E343" s="117">
        <v>10260</v>
      </c>
    </row>
    <row r="344" spans="1:5" ht="47.25">
      <c r="A344" s="113" t="s">
        <v>393</v>
      </c>
      <c r="B344" s="114" t="s">
        <v>395</v>
      </c>
      <c r="C344" s="115" t="s">
        <v>207</v>
      </c>
      <c r="D344" s="116">
        <v>106</v>
      </c>
      <c r="E344" s="117">
        <v>3584</v>
      </c>
    </row>
    <row r="345" spans="1:5" ht="63">
      <c r="A345" s="113" t="s">
        <v>396</v>
      </c>
      <c r="B345" s="114" t="s">
        <v>397</v>
      </c>
      <c r="C345" s="115" t="s">
        <v>183</v>
      </c>
      <c r="D345" s="116"/>
      <c r="E345" s="117">
        <v>110978.7</v>
      </c>
    </row>
    <row r="346" spans="1:5" ht="30" customHeight="1">
      <c r="A346" s="113" t="s">
        <v>398</v>
      </c>
      <c r="B346" s="114" t="s">
        <v>399</v>
      </c>
      <c r="C346" s="115" t="s">
        <v>183</v>
      </c>
      <c r="D346" s="116"/>
      <c r="E346" s="117">
        <v>110978.7</v>
      </c>
    </row>
    <row r="347" spans="1:5" ht="47.25">
      <c r="A347" s="113" t="s">
        <v>400</v>
      </c>
      <c r="B347" s="114" t="s">
        <v>401</v>
      </c>
      <c r="C347" s="115" t="s">
        <v>183</v>
      </c>
      <c r="D347" s="116"/>
      <c r="E347" s="117">
        <v>17519.900000000001</v>
      </c>
    </row>
    <row r="348" spans="1:5">
      <c r="A348" s="113" t="s">
        <v>402</v>
      </c>
      <c r="B348" s="114" t="s">
        <v>401</v>
      </c>
      <c r="C348" s="115" t="s">
        <v>403</v>
      </c>
      <c r="D348" s="116"/>
      <c r="E348" s="117">
        <v>17519.900000000001</v>
      </c>
    </row>
    <row r="349" spans="1:5">
      <c r="A349" s="113" t="s">
        <v>404</v>
      </c>
      <c r="B349" s="114" t="s">
        <v>401</v>
      </c>
      <c r="C349" s="115" t="s">
        <v>403</v>
      </c>
      <c r="D349" s="116">
        <v>1403</v>
      </c>
      <c r="E349" s="117">
        <v>17519.900000000001</v>
      </c>
    </row>
    <row r="350" spans="1:5" ht="47.25">
      <c r="A350" s="113" t="s">
        <v>405</v>
      </c>
      <c r="B350" s="114" t="s">
        <v>406</v>
      </c>
      <c r="C350" s="115" t="s">
        <v>183</v>
      </c>
      <c r="D350" s="116"/>
      <c r="E350" s="117">
        <v>92533.4</v>
      </c>
    </row>
    <row r="351" spans="1:5">
      <c r="A351" s="113" t="s">
        <v>402</v>
      </c>
      <c r="B351" s="114" t="s">
        <v>406</v>
      </c>
      <c r="C351" s="115" t="s">
        <v>403</v>
      </c>
      <c r="D351" s="116"/>
      <c r="E351" s="117">
        <v>92533.4</v>
      </c>
    </row>
    <row r="352" spans="1:5" ht="47.25">
      <c r="A352" s="113" t="s">
        <v>407</v>
      </c>
      <c r="B352" s="114" t="s">
        <v>406</v>
      </c>
      <c r="C352" s="115" t="s">
        <v>403</v>
      </c>
      <c r="D352" s="116">
        <v>1401</v>
      </c>
      <c r="E352" s="117">
        <v>92533.4</v>
      </c>
    </row>
    <row r="353" spans="1:5" ht="31.5">
      <c r="A353" s="113" t="s">
        <v>408</v>
      </c>
      <c r="B353" s="114" t="s">
        <v>409</v>
      </c>
      <c r="C353" s="115" t="s">
        <v>183</v>
      </c>
      <c r="D353" s="116"/>
      <c r="E353" s="117">
        <v>925.4</v>
      </c>
    </row>
    <row r="354" spans="1:5">
      <c r="A354" s="113" t="s">
        <v>402</v>
      </c>
      <c r="B354" s="114" t="s">
        <v>409</v>
      </c>
      <c r="C354" s="115" t="s">
        <v>403</v>
      </c>
      <c r="D354" s="116"/>
      <c r="E354" s="117">
        <v>925.4</v>
      </c>
    </row>
    <row r="355" spans="1:5" ht="47.25">
      <c r="A355" s="113" t="s">
        <v>407</v>
      </c>
      <c r="B355" s="114" t="s">
        <v>409</v>
      </c>
      <c r="C355" s="115" t="s">
        <v>403</v>
      </c>
      <c r="D355" s="116">
        <v>1401</v>
      </c>
      <c r="E355" s="117">
        <v>925.4</v>
      </c>
    </row>
    <row r="356" spans="1:5" s="107" customFormat="1" ht="47.25" customHeight="1">
      <c r="A356" s="108" t="s">
        <v>410</v>
      </c>
      <c r="B356" s="109" t="s">
        <v>411</v>
      </c>
      <c r="C356" s="110" t="s">
        <v>183</v>
      </c>
      <c r="D356" s="111"/>
      <c r="E356" s="112">
        <v>43942.2</v>
      </c>
    </row>
    <row r="357" spans="1:5" ht="63">
      <c r="A357" s="113" t="s">
        <v>412</v>
      </c>
      <c r="B357" s="114" t="s">
        <v>413</v>
      </c>
      <c r="C357" s="115" t="s">
        <v>183</v>
      </c>
      <c r="D357" s="116"/>
      <c r="E357" s="117">
        <v>2532.9</v>
      </c>
    </row>
    <row r="358" spans="1:5" ht="30" customHeight="1">
      <c r="A358" s="113" t="s">
        <v>414</v>
      </c>
      <c r="B358" s="114" t="s">
        <v>415</v>
      </c>
      <c r="C358" s="115" t="s">
        <v>183</v>
      </c>
      <c r="D358" s="116"/>
      <c r="E358" s="117">
        <v>2532.9</v>
      </c>
    </row>
    <row r="359" spans="1:5" ht="31.5">
      <c r="A359" s="113" t="s">
        <v>416</v>
      </c>
      <c r="B359" s="114" t="s">
        <v>417</v>
      </c>
      <c r="C359" s="115" t="s">
        <v>183</v>
      </c>
      <c r="D359" s="116"/>
      <c r="E359" s="117">
        <v>515</v>
      </c>
    </row>
    <row r="360" spans="1:5" ht="31.5">
      <c r="A360" s="113" t="s">
        <v>190</v>
      </c>
      <c r="B360" s="114" t="s">
        <v>417</v>
      </c>
      <c r="C360" s="115" t="s">
        <v>191</v>
      </c>
      <c r="D360" s="116"/>
      <c r="E360" s="117">
        <v>515</v>
      </c>
    </row>
    <row r="361" spans="1:5">
      <c r="A361" s="113" t="s">
        <v>342</v>
      </c>
      <c r="B361" s="114" t="s">
        <v>417</v>
      </c>
      <c r="C361" s="115" t="s">
        <v>191</v>
      </c>
      <c r="D361" s="116">
        <v>113</v>
      </c>
      <c r="E361" s="117">
        <v>515</v>
      </c>
    </row>
    <row r="362" spans="1:5" ht="31.5">
      <c r="A362" s="113" t="s">
        <v>418</v>
      </c>
      <c r="B362" s="114" t="s">
        <v>419</v>
      </c>
      <c r="C362" s="115" t="s">
        <v>183</v>
      </c>
      <c r="D362" s="116"/>
      <c r="E362" s="117">
        <v>200</v>
      </c>
    </row>
    <row r="363" spans="1:5" ht="31.5">
      <c r="A363" s="113" t="s">
        <v>190</v>
      </c>
      <c r="B363" s="114" t="s">
        <v>419</v>
      </c>
      <c r="C363" s="115" t="s">
        <v>191</v>
      </c>
      <c r="D363" s="116"/>
      <c r="E363" s="117">
        <v>200</v>
      </c>
    </row>
    <row r="364" spans="1:5">
      <c r="A364" s="113" t="s">
        <v>342</v>
      </c>
      <c r="B364" s="114" t="s">
        <v>419</v>
      </c>
      <c r="C364" s="115" t="s">
        <v>191</v>
      </c>
      <c r="D364" s="116">
        <v>113</v>
      </c>
      <c r="E364" s="117">
        <v>200</v>
      </c>
    </row>
    <row r="365" spans="1:5" ht="47.25">
      <c r="A365" s="113" t="s">
        <v>420</v>
      </c>
      <c r="B365" s="114" t="s">
        <v>421</v>
      </c>
      <c r="C365" s="115" t="s">
        <v>183</v>
      </c>
      <c r="D365" s="116"/>
      <c r="E365" s="117">
        <v>500</v>
      </c>
    </row>
    <row r="366" spans="1:5" ht="31.5">
      <c r="A366" s="113" t="s">
        <v>190</v>
      </c>
      <c r="B366" s="114" t="s">
        <v>421</v>
      </c>
      <c r="C366" s="115" t="s">
        <v>191</v>
      </c>
      <c r="D366" s="116"/>
      <c r="E366" s="117">
        <v>500</v>
      </c>
    </row>
    <row r="367" spans="1:5">
      <c r="A367" s="113" t="s">
        <v>422</v>
      </c>
      <c r="B367" s="114" t="s">
        <v>421</v>
      </c>
      <c r="C367" s="115" t="s">
        <v>191</v>
      </c>
      <c r="D367" s="116">
        <v>412</v>
      </c>
      <c r="E367" s="117">
        <v>500</v>
      </c>
    </row>
    <row r="368" spans="1:5">
      <c r="A368" s="113" t="s">
        <v>423</v>
      </c>
      <c r="B368" s="114" t="s">
        <v>424</v>
      </c>
      <c r="C368" s="115" t="s">
        <v>183</v>
      </c>
      <c r="D368" s="116"/>
      <c r="E368" s="117">
        <v>215.8</v>
      </c>
    </row>
    <row r="369" spans="1:5" ht="31.5">
      <c r="A369" s="113" t="s">
        <v>190</v>
      </c>
      <c r="B369" s="114" t="s">
        <v>424</v>
      </c>
      <c r="C369" s="115" t="s">
        <v>191</v>
      </c>
      <c r="D369" s="116"/>
      <c r="E369" s="117">
        <v>92.9</v>
      </c>
    </row>
    <row r="370" spans="1:5">
      <c r="A370" s="113" t="s">
        <v>342</v>
      </c>
      <c r="B370" s="114" t="s">
        <v>424</v>
      </c>
      <c r="C370" s="115" t="s">
        <v>191</v>
      </c>
      <c r="D370" s="116">
        <v>113</v>
      </c>
      <c r="E370" s="117">
        <v>92.9</v>
      </c>
    </row>
    <row r="371" spans="1:5">
      <c r="A371" s="113" t="s">
        <v>202</v>
      </c>
      <c r="B371" s="114" t="s">
        <v>424</v>
      </c>
      <c r="C371" s="115" t="s">
        <v>203</v>
      </c>
      <c r="D371" s="116"/>
      <c r="E371" s="117">
        <v>122.9</v>
      </c>
    </row>
    <row r="372" spans="1:5">
      <c r="A372" s="113" t="s">
        <v>342</v>
      </c>
      <c r="B372" s="114" t="s">
        <v>424</v>
      </c>
      <c r="C372" s="115" t="s">
        <v>203</v>
      </c>
      <c r="D372" s="116">
        <v>113</v>
      </c>
      <c r="E372" s="117">
        <v>122.9</v>
      </c>
    </row>
    <row r="373" spans="1:5" ht="31.5">
      <c r="A373" s="113" t="s">
        <v>425</v>
      </c>
      <c r="B373" s="114" t="s">
        <v>426</v>
      </c>
      <c r="C373" s="115" t="s">
        <v>183</v>
      </c>
      <c r="D373" s="116"/>
      <c r="E373" s="117">
        <v>3.1</v>
      </c>
    </row>
    <row r="374" spans="1:5" ht="31.5">
      <c r="A374" s="113" t="s">
        <v>190</v>
      </c>
      <c r="B374" s="114" t="s">
        <v>426</v>
      </c>
      <c r="C374" s="115" t="s">
        <v>191</v>
      </c>
      <c r="D374" s="116"/>
      <c r="E374" s="117">
        <v>3.1</v>
      </c>
    </row>
    <row r="375" spans="1:5">
      <c r="A375" s="113" t="s">
        <v>427</v>
      </c>
      <c r="B375" s="114" t="s">
        <v>426</v>
      </c>
      <c r="C375" s="115" t="s">
        <v>191</v>
      </c>
      <c r="D375" s="116">
        <v>501</v>
      </c>
      <c r="E375" s="117">
        <v>3.1</v>
      </c>
    </row>
    <row r="376" spans="1:5" ht="18.75" customHeight="1">
      <c r="A376" s="113" t="s">
        <v>428</v>
      </c>
      <c r="B376" s="114" t="s">
        <v>429</v>
      </c>
      <c r="C376" s="115" t="s">
        <v>183</v>
      </c>
      <c r="D376" s="116"/>
      <c r="E376" s="117">
        <v>810</v>
      </c>
    </row>
    <row r="377" spans="1:5" ht="31.5">
      <c r="A377" s="113" t="s">
        <v>190</v>
      </c>
      <c r="B377" s="114" t="s">
        <v>429</v>
      </c>
      <c r="C377" s="115" t="s">
        <v>191</v>
      </c>
      <c r="D377" s="116"/>
      <c r="E377" s="117">
        <v>810</v>
      </c>
    </row>
    <row r="378" spans="1:5">
      <c r="A378" s="113" t="s">
        <v>342</v>
      </c>
      <c r="B378" s="114" t="s">
        <v>429</v>
      </c>
      <c r="C378" s="115" t="s">
        <v>191</v>
      </c>
      <c r="D378" s="116">
        <v>113</v>
      </c>
      <c r="E378" s="117">
        <v>810</v>
      </c>
    </row>
    <row r="379" spans="1:5" ht="63">
      <c r="A379" s="113" t="s">
        <v>430</v>
      </c>
      <c r="B379" s="114" t="s">
        <v>431</v>
      </c>
      <c r="C379" s="115" t="s">
        <v>183</v>
      </c>
      <c r="D379" s="116"/>
      <c r="E379" s="117">
        <v>289</v>
      </c>
    </row>
    <row r="380" spans="1:5" ht="31.5">
      <c r="A380" s="113" t="s">
        <v>190</v>
      </c>
      <c r="B380" s="114" t="s">
        <v>431</v>
      </c>
      <c r="C380" s="115" t="s">
        <v>191</v>
      </c>
      <c r="D380" s="116"/>
      <c r="E380" s="117">
        <v>289</v>
      </c>
    </row>
    <row r="381" spans="1:5">
      <c r="A381" s="113" t="s">
        <v>342</v>
      </c>
      <c r="B381" s="114" t="s">
        <v>431</v>
      </c>
      <c r="C381" s="115" t="s">
        <v>191</v>
      </c>
      <c r="D381" s="116">
        <v>113</v>
      </c>
      <c r="E381" s="117">
        <v>289</v>
      </c>
    </row>
    <row r="382" spans="1:5" ht="62.25" customHeight="1">
      <c r="A382" s="113" t="s">
        <v>432</v>
      </c>
      <c r="B382" s="114" t="s">
        <v>433</v>
      </c>
      <c r="C382" s="115" t="s">
        <v>183</v>
      </c>
      <c r="D382" s="116"/>
      <c r="E382" s="117">
        <v>35916.199999999997</v>
      </c>
    </row>
    <row r="383" spans="1:5" ht="63">
      <c r="A383" s="113" t="s">
        <v>434</v>
      </c>
      <c r="B383" s="114" t="s">
        <v>435</v>
      </c>
      <c r="C383" s="115" t="s">
        <v>183</v>
      </c>
      <c r="D383" s="116"/>
      <c r="E383" s="117">
        <v>32458.2</v>
      </c>
    </row>
    <row r="384" spans="1:5" ht="31.5">
      <c r="A384" s="113" t="s">
        <v>436</v>
      </c>
      <c r="B384" s="114" t="s">
        <v>437</v>
      </c>
      <c r="C384" s="115" t="s">
        <v>183</v>
      </c>
      <c r="D384" s="116"/>
      <c r="E384" s="117">
        <v>18975.900000000001</v>
      </c>
    </row>
    <row r="385" spans="1:5" ht="31.5">
      <c r="A385" s="113" t="s">
        <v>438</v>
      </c>
      <c r="B385" s="114" t="s">
        <v>437</v>
      </c>
      <c r="C385" s="115" t="s">
        <v>439</v>
      </c>
      <c r="D385" s="116"/>
      <c r="E385" s="117">
        <v>18975.900000000001</v>
      </c>
    </row>
    <row r="386" spans="1:5">
      <c r="A386" s="113" t="s">
        <v>342</v>
      </c>
      <c r="B386" s="114" t="s">
        <v>437</v>
      </c>
      <c r="C386" s="115" t="s">
        <v>439</v>
      </c>
      <c r="D386" s="116">
        <v>113</v>
      </c>
      <c r="E386" s="117">
        <v>18975.900000000001</v>
      </c>
    </row>
    <row r="387" spans="1:5" ht="31.5">
      <c r="A387" s="113" t="s">
        <v>440</v>
      </c>
      <c r="B387" s="114" t="s">
        <v>441</v>
      </c>
      <c r="C387" s="115" t="s">
        <v>183</v>
      </c>
      <c r="D387" s="116"/>
      <c r="E387" s="117">
        <v>2758.3</v>
      </c>
    </row>
    <row r="388" spans="1:5" ht="31.5">
      <c r="A388" s="113" t="s">
        <v>438</v>
      </c>
      <c r="B388" s="114" t="s">
        <v>441</v>
      </c>
      <c r="C388" s="115" t="s">
        <v>439</v>
      </c>
      <c r="D388" s="116"/>
      <c r="E388" s="117">
        <v>2758.3</v>
      </c>
    </row>
    <row r="389" spans="1:5">
      <c r="A389" s="113" t="s">
        <v>342</v>
      </c>
      <c r="B389" s="114" t="s">
        <v>441</v>
      </c>
      <c r="C389" s="115" t="s">
        <v>439</v>
      </c>
      <c r="D389" s="116">
        <v>113</v>
      </c>
      <c r="E389" s="117">
        <v>2758.3</v>
      </c>
    </row>
    <row r="390" spans="1:5" ht="139.5" customHeight="1">
      <c r="A390" s="113" t="s">
        <v>256</v>
      </c>
      <c r="B390" s="114" t="s">
        <v>442</v>
      </c>
      <c r="C390" s="115" t="s">
        <v>183</v>
      </c>
      <c r="D390" s="116"/>
      <c r="E390" s="117">
        <v>10724</v>
      </c>
    </row>
    <row r="391" spans="1:5" ht="31.5">
      <c r="A391" s="113" t="s">
        <v>438</v>
      </c>
      <c r="B391" s="114" t="s">
        <v>442</v>
      </c>
      <c r="C391" s="115" t="s">
        <v>439</v>
      </c>
      <c r="D391" s="116"/>
      <c r="E391" s="117">
        <v>10724</v>
      </c>
    </row>
    <row r="392" spans="1:5">
      <c r="A392" s="113" t="s">
        <v>342</v>
      </c>
      <c r="B392" s="114" t="s">
        <v>442</v>
      </c>
      <c r="C392" s="115" t="s">
        <v>439</v>
      </c>
      <c r="D392" s="116">
        <v>113</v>
      </c>
      <c r="E392" s="117">
        <v>10724</v>
      </c>
    </row>
    <row r="393" spans="1:5" ht="63">
      <c r="A393" s="113" t="s">
        <v>443</v>
      </c>
      <c r="B393" s="114" t="s">
        <v>444</v>
      </c>
      <c r="C393" s="115" t="s">
        <v>183</v>
      </c>
      <c r="D393" s="116"/>
      <c r="E393" s="117">
        <v>3458</v>
      </c>
    </row>
    <row r="394" spans="1:5" ht="31.5">
      <c r="A394" s="113" t="s">
        <v>445</v>
      </c>
      <c r="B394" s="114" t="s">
        <v>446</v>
      </c>
      <c r="C394" s="115" t="s">
        <v>183</v>
      </c>
      <c r="D394" s="116"/>
      <c r="E394" s="117">
        <v>3458</v>
      </c>
    </row>
    <row r="395" spans="1:5">
      <c r="A395" s="113" t="s">
        <v>202</v>
      </c>
      <c r="B395" s="114" t="s">
        <v>446</v>
      </c>
      <c r="C395" s="115" t="s">
        <v>203</v>
      </c>
      <c r="D395" s="116"/>
      <c r="E395" s="117">
        <v>3458</v>
      </c>
    </row>
    <row r="396" spans="1:5">
      <c r="A396" s="113" t="s">
        <v>447</v>
      </c>
      <c r="B396" s="114" t="s">
        <v>446</v>
      </c>
      <c r="C396" s="115" t="s">
        <v>203</v>
      </c>
      <c r="D396" s="116">
        <v>1202</v>
      </c>
      <c r="E396" s="117">
        <v>3458</v>
      </c>
    </row>
    <row r="397" spans="1:5" ht="63">
      <c r="A397" s="113" t="s">
        <v>448</v>
      </c>
      <c r="B397" s="114" t="s">
        <v>449</v>
      </c>
      <c r="C397" s="115" t="s">
        <v>183</v>
      </c>
      <c r="D397" s="116"/>
      <c r="E397" s="117">
        <v>5493.1</v>
      </c>
    </row>
    <row r="398" spans="1:5" ht="31.5">
      <c r="A398" s="113" t="s">
        <v>450</v>
      </c>
      <c r="B398" s="114" t="s">
        <v>451</v>
      </c>
      <c r="C398" s="115" t="s">
        <v>183</v>
      </c>
      <c r="D398" s="116"/>
      <c r="E398" s="117">
        <v>5493.1</v>
      </c>
    </row>
    <row r="399" spans="1:5" ht="31.5">
      <c r="A399" s="113" t="s">
        <v>197</v>
      </c>
      <c r="B399" s="114" t="s">
        <v>452</v>
      </c>
      <c r="C399" s="115" t="s">
        <v>183</v>
      </c>
      <c r="D399" s="116"/>
      <c r="E399" s="117">
        <v>15</v>
      </c>
    </row>
    <row r="400" spans="1:5" ht="31.5">
      <c r="A400" s="113" t="s">
        <v>190</v>
      </c>
      <c r="B400" s="114" t="s">
        <v>452</v>
      </c>
      <c r="C400" s="115" t="s">
        <v>191</v>
      </c>
      <c r="D400" s="116"/>
      <c r="E400" s="117">
        <v>15</v>
      </c>
    </row>
    <row r="401" spans="1:5" ht="31.5">
      <c r="A401" s="113" t="s">
        <v>199</v>
      </c>
      <c r="B401" s="114" t="s">
        <v>452</v>
      </c>
      <c r="C401" s="115" t="s">
        <v>191</v>
      </c>
      <c r="D401" s="116">
        <v>705</v>
      </c>
      <c r="E401" s="117">
        <v>15</v>
      </c>
    </row>
    <row r="402" spans="1:5" ht="31.5">
      <c r="A402" s="113" t="s">
        <v>271</v>
      </c>
      <c r="B402" s="114" t="s">
        <v>453</v>
      </c>
      <c r="C402" s="115" t="s">
        <v>183</v>
      </c>
      <c r="D402" s="116"/>
      <c r="E402" s="117">
        <v>3697</v>
      </c>
    </row>
    <row r="403" spans="1:5" ht="62.25" customHeight="1">
      <c r="A403" s="113" t="s">
        <v>206</v>
      </c>
      <c r="B403" s="114" t="s">
        <v>453</v>
      </c>
      <c r="C403" s="115" t="s">
        <v>207</v>
      </c>
      <c r="D403" s="116"/>
      <c r="E403" s="117">
        <v>3626</v>
      </c>
    </row>
    <row r="404" spans="1:5">
      <c r="A404" s="113" t="s">
        <v>342</v>
      </c>
      <c r="B404" s="114" t="s">
        <v>453</v>
      </c>
      <c r="C404" s="115" t="s">
        <v>207</v>
      </c>
      <c r="D404" s="116">
        <v>113</v>
      </c>
      <c r="E404" s="117">
        <v>3626</v>
      </c>
    </row>
    <row r="405" spans="1:5" ht="31.5">
      <c r="A405" s="113" t="s">
        <v>190</v>
      </c>
      <c r="B405" s="114" t="s">
        <v>453</v>
      </c>
      <c r="C405" s="115" t="s">
        <v>191</v>
      </c>
      <c r="D405" s="116"/>
      <c r="E405" s="117">
        <v>69.5</v>
      </c>
    </row>
    <row r="406" spans="1:5">
      <c r="A406" s="113" t="s">
        <v>342</v>
      </c>
      <c r="B406" s="114" t="s">
        <v>453</v>
      </c>
      <c r="C406" s="115" t="s">
        <v>191</v>
      </c>
      <c r="D406" s="116">
        <v>113</v>
      </c>
      <c r="E406" s="117">
        <v>69.5</v>
      </c>
    </row>
    <row r="407" spans="1:5">
      <c r="A407" s="113" t="s">
        <v>202</v>
      </c>
      <c r="B407" s="114" t="s">
        <v>453</v>
      </c>
      <c r="C407" s="115" t="s">
        <v>203</v>
      </c>
      <c r="D407" s="116"/>
      <c r="E407" s="117">
        <v>1.5</v>
      </c>
    </row>
    <row r="408" spans="1:5">
      <c r="A408" s="113" t="s">
        <v>342</v>
      </c>
      <c r="B408" s="114" t="s">
        <v>453</v>
      </c>
      <c r="C408" s="115" t="s">
        <v>203</v>
      </c>
      <c r="D408" s="116">
        <v>113</v>
      </c>
      <c r="E408" s="117">
        <v>1.5</v>
      </c>
    </row>
    <row r="409" spans="1:5" ht="139.5" customHeight="1">
      <c r="A409" s="113" t="s">
        <v>256</v>
      </c>
      <c r="B409" s="114" t="s">
        <v>454</v>
      </c>
      <c r="C409" s="115" t="s">
        <v>183</v>
      </c>
      <c r="D409" s="116"/>
      <c r="E409" s="117">
        <v>1781.1</v>
      </c>
    </row>
    <row r="410" spans="1:5" ht="62.25" customHeight="1">
      <c r="A410" s="113" t="s">
        <v>206</v>
      </c>
      <c r="B410" s="114" t="s">
        <v>454</v>
      </c>
      <c r="C410" s="115" t="s">
        <v>207</v>
      </c>
      <c r="D410" s="116"/>
      <c r="E410" s="117">
        <v>1781.1</v>
      </c>
    </row>
    <row r="411" spans="1:5">
      <c r="A411" s="113" t="s">
        <v>342</v>
      </c>
      <c r="B411" s="114" t="s">
        <v>454</v>
      </c>
      <c r="C411" s="115" t="s">
        <v>207</v>
      </c>
      <c r="D411" s="116">
        <v>113</v>
      </c>
      <c r="E411" s="117">
        <v>1781.1</v>
      </c>
    </row>
    <row r="412" spans="1:5" s="107" customFormat="1" ht="47.25">
      <c r="A412" s="108" t="s">
        <v>455</v>
      </c>
      <c r="B412" s="109" t="s">
        <v>456</v>
      </c>
      <c r="C412" s="110" t="s">
        <v>183</v>
      </c>
      <c r="D412" s="111"/>
      <c r="E412" s="112">
        <v>63799.199999999997</v>
      </c>
    </row>
    <row r="413" spans="1:5" ht="31.5">
      <c r="A413" s="113" t="s">
        <v>457</v>
      </c>
      <c r="B413" s="114" t="s">
        <v>458</v>
      </c>
      <c r="C413" s="115" t="s">
        <v>183</v>
      </c>
      <c r="D413" s="116"/>
      <c r="E413" s="117">
        <v>63589.2</v>
      </c>
    </row>
    <row r="414" spans="1:5" ht="47.25">
      <c r="A414" s="113" t="s">
        <v>459</v>
      </c>
      <c r="B414" s="114" t="s">
        <v>460</v>
      </c>
      <c r="C414" s="115" t="s">
        <v>183</v>
      </c>
      <c r="D414" s="116"/>
      <c r="E414" s="117">
        <v>103.5</v>
      </c>
    </row>
    <row r="415" spans="1:5" ht="31.5">
      <c r="A415" s="113" t="s">
        <v>461</v>
      </c>
      <c r="B415" s="114" t="s">
        <v>462</v>
      </c>
      <c r="C415" s="115" t="s">
        <v>183</v>
      </c>
      <c r="D415" s="116"/>
      <c r="E415" s="117">
        <v>10</v>
      </c>
    </row>
    <row r="416" spans="1:5" ht="31.5">
      <c r="A416" s="113" t="s">
        <v>190</v>
      </c>
      <c r="B416" s="114" t="s">
        <v>462</v>
      </c>
      <c r="C416" s="115" t="s">
        <v>191</v>
      </c>
      <c r="D416" s="116"/>
      <c r="E416" s="117">
        <v>10</v>
      </c>
    </row>
    <row r="417" spans="1:5" ht="31.5">
      <c r="A417" s="113" t="s">
        <v>199</v>
      </c>
      <c r="B417" s="114" t="s">
        <v>462</v>
      </c>
      <c r="C417" s="115" t="s">
        <v>191</v>
      </c>
      <c r="D417" s="116">
        <v>705</v>
      </c>
      <c r="E417" s="117">
        <v>10</v>
      </c>
    </row>
    <row r="418" spans="1:5" ht="30" customHeight="1">
      <c r="A418" s="113" t="s">
        <v>463</v>
      </c>
      <c r="B418" s="114" t="s">
        <v>464</v>
      </c>
      <c r="C418" s="115" t="s">
        <v>183</v>
      </c>
      <c r="D418" s="116"/>
      <c r="E418" s="117">
        <v>63.5</v>
      </c>
    </row>
    <row r="419" spans="1:5" ht="31.5">
      <c r="A419" s="113" t="s">
        <v>190</v>
      </c>
      <c r="B419" s="114" t="s">
        <v>464</v>
      </c>
      <c r="C419" s="115" t="s">
        <v>191</v>
      </c>
      <c r="D419" s="116"/>
      <c r="E419" s="117">
        <v>63.5</v>
      </c>
    </row>
    <row r="420" spans="1:5" ht="31.5">
      <c r="A420" s="113" t="s">
        <v>199</v>
      </c>
      <c r="B420" s="114" t="s">
        <v>464</v>
      </c>
      <c r="C420" s="115" t="s">
        <v>191</v>
      </c>
      <c r="D420" s="116">
        <v>705</v>
      </c>
      <c r="E420" s="117">
        <v>63.5</v>
      </c>
    </row>
    <row r="421" spans="1:5" ht="47.25">
      <c r="A421" s="113" t="s">
        <v>465</v>
      </c>
      <c r="B421" s="114" t="s">
        <v>466</v>
      </c>
      <c r="C421" s="115" t="s">
        <v>183</v>
      </c>
      <c r="D421" s="116"/>
      <c r="E421" s="117">
        <v>30</v>
      </c>
    </row>
    <row r="422" spans="1:5" ht="31.5">
      <c r="A422" s="113" t="s">
        <v>190</v>
      </c>
      <c r="B422" s="114" t="s">
        <v>466</v>
      </c>
      <c r="C422" s="115" t="s">
        <v>191</v>
      </c>
      <c r="D422" s="116"/>
      <c r="E422" s="117">
        <v>30</v>
      </c>
    </row>
    <row r="423" spans="1:5" ht="31.5">
      <c r="A423" s="113" t="s">
        <v>199</v>
      </c>
      <c r="B423" s="114" t="s">
        <v>466</v>
      </c>
      <c r="C423" s="115" t="s">
        <v>191</v>
      </c>
      <c r="D423" s="116">
        <v>705</v>
      </c>
      <c r="E423" s="117">
        <v>30</v>
      </c>
    </row>
    <row r="424" spans="1:5" ht="31.5">
      <c r="A424" s="113" t="s">
        <v>467</v>
      </c>
      <c r="B424" s="114" t="s">
        <v>468</v>
      </c>
      <c r="C424" s="115" t="s">
        <v>183</v>
      </c>
      <c r="D424" s="116"/>
      <c r="E424" s="117">
        <v>5795.8</v>
      </c>
    </row>
    <row r="425" spans="1:5" ht="91.5" customHeight="1">
      <c r="A425" s="113" t="s">
        <v>469</v>
      </c>
      <c r="B425" s="114" t="s">
        <v>470</v>
      </c>
      <c r="C425" s="115" t="s">
        <v>183</v>
      </c>
      <c r="D425" s="116"/>
      <c r="E425" s="117">
        <v>5795.8</v>
      </c>
    </row>
    <row r="426" spans="1:5">
      <c r="A426" s="113" t="s">
        <v>284</v>
      </c>
      <c r="B426" s="114" t="s">
        <v>470</v>
      </c>
      <c r="C426" s="115" t="s">
        <v>285</v>
      </c>
      <c r="D426" s="116"/>
      <c r="E426" s="117">
        <v>5795.8</v>
      </c>
    </row>
    <row r="427" spans="1:5">
      <c r="A427" s="113" t="s">
        <v>471</v>
      </c>
      <c r="B427" s="114" t="s">
        <v>470</v>
      </c>
      <c r="C427" s="115" t="s">
        <v>285</v>
      </c>
      <c r="D427" s="116">
        <v>1001</v>
      </c>
      <c r="E427" s="117">
        <v>5795.8</v>
      </c>
    </row>
    <row r="428" spans="1:5" ht="47.25">
      <c r="A428" s="113" t="s">
        <v>472</v>
      </c>
      <c r="B428" s="114" t="s">
        <v>473</v>
      </c>
      <c r="C428" s="115" t="s">
        <v>183</v>
      </c>
      <c r="D428" s="116"/>
      <c r="E428" s="117">
        <v>1306.5</v>
      </c>
    </row>
    <row r="429" spans="1:5" ht="62.25" customHeight="1">
      <c r="A429" s="113" t="s">
        <v>474</v>
      </c>
      <c r="B429" s="114" t="s">
        <v>475</v>
      </c>
      <c r="C429" s="115" t="s">
        <v>183</v>
      </c>
      <c r="D429" s="116"/>
      <c r="E429" s="117">
        <v>1303.5</v>
      </c>
    </row>
    <row r="430" spans="1:5">
      <c r="A430" s="113" t="s">
        <v>284</v>
      </c>
      <c r="B430" s="114" t="s">
        <v>475</v>
      </c>
      <c r="C430" s="115" t="s">
        <v>285</v>
      </c>
      <c r="D430" s="116"/>
      <c r="E430" s="117">
        <v>1303.5</v>
      </c>
    </row>
    <row r="431" spans="1:5">
      <c r="A431" s="113" t="s">
        <v>342</v>
      </c>
      <c r="B431" s="114" t="s">
        <v>475</v>
      </c>
      <c r="C431" s="115" t="s">
        <v>285</v>
      </c>
      <c r="D431" s="116">
        <v>113</v>
      </c>
      <c r="E431" s="117">
        <v>1303.5</v>
      </c>
    </row>
    <row r="432" spans="1:5" ht="31.5">
      <c r="A432" s="113" t="s">
        <v>476</v>
      </c>
      <c r="B432" s="114" t="s">
        <v>477</v>
      </c>
      <c r="C432" s="115" t="s">
        <v>183</v>
      </c>
      <c r="D432" s="116"/>
      <c r="E432" s="117">
        <v>3</v>
      </c>
    </row>
    <row r="433" spans="1:5">
      <c r="A433" s="113" t="s">
        <v>284</v>
      </c>
      <c r="B433" s="114" t="s">
        <v>477</v>
      </c>
      <c r="C433" s="115" t="s">
        <v>285</v>
      </c>
      <c r="D433" s="116"/>
      <c r="E433" s="117">
        <v>3</v>
      </c>
    </row>
    <row r="434" spans="1:5">
      <c r="A434" s="113" t="s">
        <v>342</v>
      </c>
      <c r="B434" s="114" t="s">
        <v>477</v>
      </c>
      <c r="C434" s="115" t="s">
        <v>285</v>
      </c>
      <c r="D434" s="116">
        <v>113</v>
      </c>
      <c r="E434" s="117">
        <v>3</v>
      </c>
    </row>
    <row r="435" spans="1:5" ht="31.5">
      <c r="A435" s="113" t="s">
        <v>478</v>
      </c>
      <c r="B435" s="114" t="s">
        <v>479</v>
      </c>
      <c r="C435" s="115" t="s">
        <v>183</v>
      </c>
      <c r="D435" s="116"/>
      <c r="E435" s="117">
        <v>48806.7</v>
      </c>
    </row>
    <row r="436" spans="1:5" ht="31.5">
      <c r="A436" s="113" t="s">
        <v>271</v>
      </c>
      <c r="B436" s="114" t="s">
        <v>480</v>
      </c>
      <c r="C436" s="115" t="s">
        <v>183</v>
      </c>
      <c r="D436" s="116"/>
      <c r="E436" s="117">
        <v>32750.7</v>
      </c>
    </row>
    <row r="437" spans="1:5" ht="62.25" customHeight="1">
      <c r="A437" s="113" t="s">
        <v>206</v>
      </c>
      <c r="B437" s="114" t="s">
        <v>480</v>
      </c>
      <c r="C437" s="115" t="s">
        <v>207</v>
      </c>
      <c r="D437" s="116"/>
      <c r="E437" s="117">
        <v>29187.3</v>
      </c>
    </row>
    <row r="438" spans="1:5" ht="46.5" customHeight="1">
      <c r="A438" s="113" t="s">
        <v>372</v>
      </c>
      <c r="B438" s="114" t="s">
        <v>480</v>
      </c>
      <c r="C438" s="115" t="s">
        <v>207</v>
      </c>
      <c r="D438" s="116">
        <v>104</v>
      </c>
      <c r="E438" s="117">
        <v>29187.3</v>
      </c>
    </row>
    <row r="439" spans="1:5" ht="31.5">
      <c r="A439" s="113" t="s">
        <v>190</v>
      </c>
      <c r="B439" s="114" t="s">
        <v>480</v>
      </c>
      <c r="C439" s="115" t="s">
        <v>191</v>
      </c>
      <c r="D439" s="116"/>
      <c r="E439" s="117">
        <v>3553.2</v>
      </c>
    </row>
    <row r="440" spans="1:5" ht="45.75" customHeight="1">
      <c r="A440" s="113" t="s">
        <v>372</v>
      </c>
      <c r="B440" s="114" t="s">
        <v>480</v>
      </c>
      <c r="C440" s="115" t="s">
        <v>191</v>
      </c>
      <c r="D440" s="116">
        <v>104</v>
      </c>
      <c r="E440" s="117">
        <v>3553.2</v>
      </c>
    </row>
    <row r="441" spans="1:5">
      <c r="A441" s="113" t="s">
        <v>202</v>
      </c>
      <c r="B441" s="114" t="s">
        <v>480</v>
      </c>
      <c r="C441" s="115" t="s">
        <v>203</v>
      </c>
      <c r="D441" s="116"/>
      <c r="E441" s="117">
        <v>10.199999999999999</v>
      </c>
    </row>
    <row r="442" spans="1:5" ht="48" customHeight="1">
      <c r="A442" s="113" t="s">
        <v>372</v>
      </c>
      <c r="B442" s="114" t="s">
        <v>480</v>
      </c>
      <c r="C442" s="115" t="s">
        <v>203</v>
      </c>
      <c r="D442" s="116">
        <v>104</v>
      </c>
      <c r="E442" s="117">
        <v>10.199999999999999</v>
      </c>
    </row>
    <row r="443" spans="1:5" ht="139.5" customHeight="1">
      <c r="A443" s="113" t="s">
        <v>256</v>
      </c>
      <c r="B443" s="114" t="s">
        <v>481</v>
      </c>
      <c r="C443" s="115" t="s">
        <v>183</v>
      </c>
      <c r="D443" s="116"/>
      <c r="E443" s="117">
        <v>15132</v>
      </c>
    </row>
    <row r="444" spans="1:5" ht="62.25" customHeight="1">
      <c r="A444" s="113" t="s">
        <v>206</v>
      </c>
      <c r="B444" s="114" t="s">
        <v>481</v>
      </c>
      <c r="C444" s="115" t="s">
        <v>207</v>
      </c>
      <c r="D444" s="116"/>
      <c r="E444" s="117">
        <v>15132</v>
      </c>
    </row>
    <row r="445" spans="1:5" ht="46.5" customHeight="1">
      <c r="A445" s="113" t="s">
        <v>372</v>
      </c>
      <c r="B445" s="114" t="s">
        <v>481</v>
      </c>
      <c r="C445" s="115" t="s">
        <v>207</v>
      </c>
      <c r="D445" s="116">
        <v>104</v>
      </c>
      <c r="E445" s="117">
        <v>15132</v>
      </c>
    </row>
    <row r="446" spans="1:5" ht="139.5" customHeight="1">
      <c r="A446" s="113" t="s">
        <v>256</v>
      </c>
      <c r="B446" s="114" t="s">
        <v>482</v>
      </c>
      <c r="C446" s="115" t="s">
        <v>183</v>
      </c>
      <c r="D446" s="116"/>
      <c r="E446" s="117">
        <v>924</v>
      </c>
    </row>
    <row r="447" spans="1:5" ht="62.25" customHeight="1">
      <c r="A447" s="113" t="s">
        <v>206</v>
      </c>
      <c r="B447" s="114" t="s">
        <v>482</v>
      </c>
      <c r="C447" s="115" t="s">
        <v>207</v>
      </c>
      <c r="D447" s="116"/>
      <c r="E447" s="117">
        <v>924</v>
      </c>
    </row>
    <row r="448" spans="1:5" ht="46.5" customHeight="1">
      <c r="A448" s="113" t="s">
        <v>372</v>
      </c>
      <c r="B448" s="114" t="s">
        <v>482</v>
      </c>
      <c r="C448" s="115" t="s">
        <v>207</v>
      </c>
      <c r="D448" s="116">
        <v>104</v>
      </c>
      <c r="E448" s="117">
        <v>924</v>
      </c>
    </row>
    <row r="449" spans="1:5" ht="31.5">
      <c r="A449" s="113" t="s">
        <v>483</v>
      </c>
      <c r="B449" s="114" t="s">
        <v>484</v>
      </c>
      <c r="C449" s="115" t="s">
        <v>183</v>
      </c>
      <c r="D449" s="116"/>
      <c r="E449" s="117">
        <v>3571.9</v>
      </c>
    </row>
    <row r="450" spans="1:5" ht="31.5">
      <c r="A450" s="113" t="s">
        <v>271</v>
      </c>
      <c r="B450" s="114" t="s">
        <v>485</v>
      </c>
      <c r="C450" s="115" t="s">
        <v>183</v>
      </c>
      <c r="D450" s="116"/>
      <c r="E450" s="117">
        <v>2377.9</v>
      </c>
    </row>
    <row r="451" spans="1:5" ht="62.25" customHeight="1">
      <c r="A451" s="113" t="s">
        <v>206</v>
      </c>
      <c r="B451" s="114" t="s">
        <v>485</v>
      </c>
      <c r="C451" s="115" t="s">
        <v>207</v>
      </c>
      <c r="D451" s="116"/>
      <c r="E451" s="117">
        <v>2377.9</v>
      </c>
    </row>
    <row r="452" spans="1:5" ht="31.5">
      <c r="A452" s="113" t="s">
        <v>486</v>
      </c>
      <c r="B452" s="114" t="s">
        <v>485</v>
      </c>
      <c r="C452" s="115" t="s">
        <v>207</v>
      </c>
      <c r="D452" s="116">
        <v>102</v>
      </c>
      <c r="E452" s="117">
        <v>2377.9</v>
      </c>
    </row>
    <row r="453" spans="1:5" ht="139.5" customHeight="1">
      <c r="A453" s="113" t="s">
        <v>256</v>
      </c>
      <c r="B453" s="114" t="s">
        <v>487</v>
      </c>
      <c r="C453" s="115" t="s">
        <v>183</v>
      </c>
      <c r="D453" s="116"/>
      <c r="E453" s="117">
        <v>1194</v>
      </c>
    </row>
    <row r="454" spans="1:5" ht="62.25" customHeight="1">
      <c r="A454" s="113" t="s">
        <v>206</v>
      </c>
      <c r="B454" s="114" t="s">
        <v>487</v>
      </c>
      <c r="C454" s="115" t="s">
        <v>207</v>
      </c>
      <c r="D454" s="116"/>
      <c r="E454" s="117">
        <v>1194</v>
      </c>
    </row>
    <row r="455" spans="1:5" ht="31.5">
      <c r="A455" s="113" t="s">
        <v>486</v>
      </c>
      <c r="B455" s="114" t="s">
        <v>487</v>
      </c>
      <c r="C455" s="115" t="s">
        <v>207</v>
      </c>
      <c r="D455" s="116">
        <v>102</v>
      </c>
      <c r="E455" s="117">
        <v>1194</v>
      </c>
    </row>
    <row r="456" spans="1:5" ht="31.5">
      <c r="A456" s="113" t="s">
        <v>488</v>
      </c>
      <c r="B456" s="114" t="s">
        <v>489</v>
      </c>
      <c r="C456" s="115" t="s">
        <v>183</v>
      </c>
      <c r="D456" s="116"/>
      <c r="E456" s="117">
        <v>4004.8</v>
      </c>
    </row>
    <row r="457" spans="1:5" ht="48" customHeight="1">
      <c r="A457" s="113" t="s">
        <v>490</v>
      </c>
      <c r="B457" s="114" t="s">
        <v>491</v>
      </c>
      <c r="C457" s="115" t="s">
        <v>183</v>
      </c>
      <c r="D457" s="116"/>
      <c r="E457" s="117">
        <v>9.1999999999999993</v>
      </c>
    </row>
    <row r="458" spans="1:5" ht="31.5">
      <c r="A458" s="113" t="s">
        <v>190</v>
      </c>
      <c r="B458" s="114" t="s">
        <v>491</v>
      </c>
      <c r="C458" s="115" t="s">
        <v>191</v>
      </c>
      <c r="D458" s="116"/>
      <c r="E458" s="117">
        <v>9.1999999999999993</v>
      </c>
    </row>
    <row r="459" spans="1:5">
      <c r="A459" s="113" t="s">
        <v>492</v>
      </c>
      <c r="B459" s="114" t="s">
        <v>491</v>
      </c>
      <c r="C459" s="115" t="s">
        <v>191</v>
      </c>
      <c r="D459" s="116">
        <v>105</v>
      </c>
      <c r="E459" s="117">
        <v>9.1999999999999993</v>
      </c>
    </row>
    <row r="460" spans="1:5" ht="63">
      <c r="A460" s="113" t="s">
        <v>493</v>
      </c>
      <c r="B460" s="114" t="s">
        <v>494</v>
      </c>
      <c r="C460" s="115" t="s">
        <v>183</v>
      </c>
      <c r="D460" s="116"/>
      <c r="E460" s="117">
        <v>1319.3</v>
      </c>
    </row>
    <row r="461" spans="1:5" ht="62.25" customHeight="1">
      <c r="A461" s="113" t="s">
        <v>206</v>
      </c>
      <c r="B461" s="114" t="s">
        <v>494</v>
      </c>
      <c r="C461" s="115" t="s">
        <v>207</v>
      </c>
      <c r="D461" s="116"/>
      <c r="E461" s="117">
        <v>1206.5999999999999</v>
      </c>
    </row>
    <row r="462" spans="1:5" ht="47.25" customHeight="1">
      <c r="A462" s="113" t="s">
        <v>372</v>
      </c>
      <c r="B462" s="114" t="s">
        <v>494</v>
      </c>
      <c r="C462" s="115" t="s">
        <v>207</v>
      </c>
      <c r="D462" s="116">
        <v>104</v>
      </c>
      <c r="E462" s="117">
        <v>1206.5999999999999</v>
      </c>
    </row>
    <row r="463" spans="1:5" ht="31.5">
      <c r="A463" s="113" t="s">
        <v>190</v>
      </c>
      <c r="B463" s="114" t="s">
        <v>494</v>
      </c>
      <c r="C463" s="115" t="s">
        <v>191</v>
      </c>
      <c r="D463" s="116"/>
      <c r="E463" s="117">
        <v>112.7</v>
      </c>
    </row>
    <row r="464" spans="1:5" ht="45.75" customHeight="1">
      <c r="A464" s="113" t="s">
        <v>372</v>
      </c>
      <c r="B464" s="114" t="s">
        <v>494</v>
      </c>
      <c r="C464" s="115" t="s">
        <v>191</v>
      </c>
      <c r="D464" s="116">
        <v>104</v>
      </c>
      <c r="E464" s="117">
        <v>112.7</v>
      </c>
    </row>
    <row r="465" spans="1:5" ht="63">
      <c r="A465" s="113" t="s">
        <v>495</v>
      </c>
      <c r="B465" s="114" t="s">
        <v>496</v>
      </c>
      <c r="C465" s="115" t="s">
        <v>183</v>
      </c>
      <c r="D465" s="116"/>
      <c r="E465" s="117">
        <v>1328.4</v>
      </c>
    </row>
    <row r="466" spans="1:5" ht="62.25" customHeight="1">
      <c r="A466" s="113" t="s">
        <v>206</v>
      </c>
      <c r="B466" s="114" t="s">
        <v>496</v>
      </c>
      <c r="C466" s="115" t="s">
        <v>207</v>
      </c>
      <c r="D466" s="116"/>
      <c r="E466" s="117">
        <v>1114.7</v>
      </c>
    </row>
    <row r="467" spans="1:5" ht="46.5" customHeight="1">
      <c r="A467" s="113" t="s">
        <v>372</v>
      </c>
      <c r="B467" s="114" t="s">
        <v>496</v>
      </c>
      <c r="C467" s="115" t="s">
        <v>207</v>
      </c>
      <c r="D467" s="116">
        <v>104</v>
      </c>
      <c r="E467" s="117">
        <v>1114.7</v>
      </c>
    </row>
    <row r="468" spans="1:5" ht="31.5">
      <c r="A468" s="113" t="s">
        <v>190</v>
      </c>
      <c r="B468" s="114" t="s">
        <v>496</v>
      </c>
      <c r="C468" s="115" t="s">
        <v>191</v>
      </c>
      <c r="D468" s="116"/>
      <c r="E468" s="117">
        <v>213.7</v>
      </c>
    </row>
    <row r="469" spans="1:5" ht="47.25" customHeight="1">
      <c r="A469" s="113" t="s">
        <v>372</v>
      </c>
      <c r="B469" s="114" t="s">
        <v>496</v>
      </c>
      <c r="C469" s="115" t="s">
        <v>191</v>
      </c>
      <c r="D469" s="116">
        <v>104</v>
      </c>
      <c r="E469" s="117">
        <v>197.1</v>
      </c>
    </row>
    <row r="470" spans="1:5" ht="31.5">
      <c r="A470" s="113" t="s">
        <v>199</v>
      </c>
      <c r="B470" s="114" t="s">
        <v>496</v>
      </c>
      <c r="C470" s="115" t="s">
        <v>191</v>
      </c>
      <c r="D470" s="116">
        <v>705</v>
      </c>
      <c r="E470" s="117">
        <v>16.600000000000001</v>
      </c>
    </row>
    <row r="471" spans="1:5" ht="31.5">
      <c r="A471" s="113" t="s">
        <v>497</v>
      </c>
      <c r="B471" s="114" t="s">
        <v>498</v>
      </c>
      <c r="C471" s="115" t="s">
        <v>183</v>
      </c>
      <c r="D471" s="116"/>
      <c r="E471" s="117">
        <v>654.9</v>
      </c>
    </row>
    <row r="472" spans="1:5" ht="62.25" customHeight="1">
      <c r="A472" s="113" t="s">
        <v>206</v>
      </c>
      <c r="B472" s="114" t="s">
        <v>498</v>
      </c>
      <c r="C472" s="115" t="s">
        <v>207</v>
      </c>
      <c r="D472" s="116"/>
      <c r="E472" s="117">
        <v>605.5</v>
      </c>
    </row>
    <row r="473" spans="1:5" ht="45" customHeight="1">
      <c r="A473" s="113" t="s">
        <v>372</v>
      </c>
      <c r="B473" s="114" t="s">
        <v>498</v>
      </c>
      <c r="C473" s="115" t="s">
        <v>207</v>
      </c>
      <c r="D473" s="116">
        <v>104</v>
      </c>
      <c r="E473" s="117">
        <v>605.5</v>
      </c>
    </row>
    <row r="474" spans="1:5" ht="31.5">
      <c r="A474" s="113" t="s">
        <v>190</v>
      </c>
      <c r="B474" s="114" t="s">
        <v>498</v>
      </c>
      <c r="C474" s="115" t="s">
        <v>191</v>
      </c>
      <c r="D474" s="116"/>
      <c r="E474" s="117">
        <v>49.4</v>
      </c>
    </row>
    <row r="475" spans="1:5" ht="47.25" customHeight="1">
      <c r="A475" s="113" t="s">
        <v>372</v>
      </c>
      <c r="B475" s="114" t="s">
        <v>498</v>
      </c>
      <c r="C475" s="115" t="s">
        <v>191</v>
      </c>
      <c r="D475" s="116">
        <v>104</v>
      </c>
      <c r="E475" s="117">
        <v>49.4</v>
      </c>
    </row>
    <row r="476" spans="1:5" ht="47.25">
      <c r="A476" s="113" t="s">
        <v>499</v>
      </c>
      <c r="B476" s="114" t="s">
        <v>500</v>
      </c>
      <c r="C476" s="115" t="s">
        <v>183</v>
      </c>
      <c r="D476" s="116"/>
      <c r="E476" s="117">
        <v>654.9</v>
      </c>
    </row>
    <row r="477" spans="1:5" ht="62.25" customHeight="1">
      <c r="A477" s="113" t="s">
        <v>206</v>
      </c>
      <c r="B477" s="114" t="s">
        <v>500</v>
      </c>
      <c r="C477" s="115" t="s">
        <v>207</v>
      </c>
      <c r="D477" s="116"/>
      <c r="E477" s="117">
        <v>599.70000000000005</v>
      </c>
    </row>
    <row r="478" spans="1:5" ht="46.5" customHeight="1">
      <c r="A478" s="113" t="s">
        <v>372</v>
      </c>
      <c r="B478" s="114" t="s">
        <v>500</v>
      </c>
      <c r="C478" s="115" t="s">
        <v>207</v>
      </c>
      <c r="D478" s="116">
        <v>104</v>
      </c>
      <c r="E478" s="117">
        <v>599.70000000000005</v>
      </c>
    </row>
    <row r="479" spans="1:5" ht="31.5">
      <c r="A479" s="113" t="s">
        <v>190</v>
      </c>
      <c r="B479" s="114" t="s">
        <v>500</v>
      </c>
      <c r="C479" s="115" t="s">
        <v>191</v>
      </c>
      <c r="D479" s="116"/>
      <c r="E479" s="117">
        <v>55.2</v>
      </c>
    </row>
    <row r="480" spans="1:5" ht="46.5" customHeight="1">
      <c r="A480" s="113" t="s">
        <v>372</v>
      </c>
      <c r="B480" s="114" t="s">
        <v>500</v>
      </c>
      <c r="C480" s="115" t="s">
        <v>191</v>
      </c>
      <c r="D480" s="116">
        <v>104</v>
      </c>
      <c r="E480" s="117">
        <v>55.2</v>
      </c>
    </row>
    <row r="481" spans="1:5" ht="94.5">
      <c r="A481" s="113" t="s">
        <v>501</v>
      </c>
      <c r="B481" s="114" t="s">
        <v>502</v>
      </c>
      <c r="C481" s="115" t="s">
        <v>183</v>
      </c>
      <c r="D481" s="116"/>
      <c r="E481" s="117">
        <v>0.7</v>
      </c>
    </row>
    <row r="482" spans="1:5" ht="31.5">
      <c r="A482" s="113" t="s">
        <v>190</v>
      </c>
      <c r="B482" s="114" t="s">
        <v>502</v>
      </c>
      <c r="C482" s="115" t="s">
        <v>191</v>
      </c>
      <c r="D482" s="116"/>
      <c r="E482" s="117">
        <v>0.7</v>
      </c>
    </row>
    <row r="483" spans="1:5" ht="46.5" customHeight="1">
      <c r="A483" s="113" t="s">
        <v>372</v>
      </c>
      <c r="B483" s="114" t="s">
        <v>502</v>
      </c>
      <c r="C483" s="115" t="s">
        <v>191</v>
      </c>
      <c r="D483" s="116">
        <v>104</v>
      </c>
      <c r="E483" s="117">
        <v>0.7</v>
      </c>
    </row>
    <row r="484" spans="1:5" ht="31.5">
      <c r="A484" s="113" t="s">
        <v>503</v>
      </c>
      <c r="B484" s="114" t="s">
        <v>504</v>
      </c>
      <c r="C484" s="115" t="s">
        <v>183</v>
      </c>
      <c r="D484" s="116"/>
      <c r="E484" s="117">
        <v>37.4</v>
      </c>
    </row>
    <row r="485" spans="1:5" ht="62.25" customHeight="1">
      <c r="A485" s="113" t="s">
        <v>206</v>
      </c>
      <c r="B485" s="114" t="s">
        <v>504</v>
      </c>
      <c r="C485" s="115" t="s">
        <v>207</v>
      </c>
      <c r="D485" s="116"/>
      <c r="E485" s="117">
        <v>34.9</v>
      </c>
    </row>
    <row r="486" spans="1:5" ht="47.25" customHeight="1">
      <c r="A486" s="113" t="s">
        <v>372</v>
      </c>
      <c r="B486" s="114" t="s">
        <v>504</v>
      </c>
      <c r="C486" s="115" t="s">
        <v>207</v>
      </c>
      <c r="D486" s="116">
        <v>104</v>
      </c>
      <c r="E486" s="117">
        <v>34.9</v>
      </c>
    </row>
    <row r="487" spans="1:5" ht="31.5">
      <c r="A487" s="113" t="s">
        <v>190</v>
      </c>
      <c r="B487" s="114" t="s">
        <v>504</v>
      </c>
      <c r="C487" s="115" t="s">
        <v>191</v>
      </c>
      <c r="D487" s="116"/>
      <c r="E487" s="117">
        <v>2.5</v>
      </c>
    </row>
    <row r="488" spans="1:5" ht="47.25" customHeight="1">
      <c r="A488" s="113" t="s">
        <v>372</v>
      </c>
      <c r="B488" s="114" t="s">
        <v>504</v>
      </c>
      <c r="C488" s="115" t="s">
        <v>191</v>
      </c>
      <c r="D488" s="116">
        <v>104</v>
      </c>
      <c r="E488" s="117">
        <v>2.5</v>
      </c>
    </row>
    <row r="489" spans="1:5" ht="31.5">
      <c r="A489" s="113" t="s">
        <v>505</v>
      </c>
      <c r="B489" s="114" t="s">
        <v>506</v>
      </c>
      <c r="C489" s="115" t="s">
        <v>183</v>
      </c>
      <c r="D489" s="116"/>
      <c r="E489" s="117">
        <v>210</v>
      </c>
    </row>
    <row r="490" spans="1:5" ht="47.25">
      <c r="A490" s="113" t="s">
        <v>507</v>
      </c>
      <c r="B490" s="114" t="s">
        <v>508</v>
      </c>
      <c r="C490" s="115" t="s">
        <v>183</v>
      </c>
      <c r="D490" s="116"/>
      <c r="E490" s="117">
        <v>210</v>
      </c>
    </row>
    <row r="491" spans="1:5">
      <c r="A491" s="113" t="s">
        <v>509</v>
      </c>
      <c r="B491" s="114" t="s">
        <v>510</v>
      </c>
      <c r="C491" s="115" t="s">
        <v>183</v>
      </c>
      <c r="D491" s="116"/>
      <c r="E491" s="117">
        <v>210</v>
      </c>
    </row>
    <row r="492" spans="1:5">
      <c r="A492" s="113" t="s">
        <v>202</v>
      </c>
      <c r="B492" s="114" t="s">
        <v>510</v>
      </c>
      <c r="C492" s="115" t="s">
        <v>203</v>
      </c>
      <c r="D492" s="116"/>
      <c r="E492" s="117">
        <v>210</v>
      </c>
    </row>
    <row r="493" spans="1:5">
      <c r="A493" s="113" t="s">
        <v>342</v>
      </c>
      <c r="B493" s="114" t="s">
        <v>510</v>
      </c>
      <c r="C493" s="115" t="s">
        <v>203</v>
      </c>
      <c r="D493" s="116">
        <v>113</v>
      </c>
      <c r="E493" s="117">
        <v>210</v>
      </c>
    </row>
    <row r="494" spans="1:5" s="107" customFormat="1" ht="47.25">
      <c r="A494" s="108" t="s">
        <v>511</v>
      </c>
      <c r="B494" s="109" t="s">
        <v>512</v>
      </c>
      <c r="C494" s="110" t="s">
        <v>183</v>
      </c>
      <c r="D494" s="111"/>
      <c r="E494" s="112">
        <v>84570.1</v>
      </c>
    </row>
    <row r="495" spans="1:5" ht="47.25">
      <c r="A495" s="113" t="s">
        <v>513</v>
      </c>
      <c r="B495" s="114" t="s">
        <v>514</v>
      </c>
      <c r="C495" s="115" t="s">
        <v>183</v>
      </c>
      <c r="D495" s="116"/>
      <c r="E495" s="117">
        <v>78204.100000000006</v>
      </c>
    </row>
    <row r="496" spans="1:5" ht="47.25">
      <c r="A496" s="113" t="s">
        <v>515</v>
      </c>
      <c r="B496" s="114" t="s">
        <v>516</v>
      </c>
      <c r="C496" s="115" t="s">
        <v>183</v>
      </c>
      <c r="D496" s="116"/>
      <c r="E496" s="117">
        <v>78204.100000000006</v>
      </c>
    </row>
    <row r="497" spans="1:5" ht="47.25">
      <c r="A497" s="113" t="s">
        <v>517</v>
      </c>
      <c r="B497" s="114" t="s">
        <v>518</v>
      </c>
      <c r="C497" s="115" t="s">
        <v>183</v>
      </c>
      <c r="D497" s="116"/>
      <c r="E497" s="117">
        <v>37.299999999999997</v>
      </c>
    </row>
    <row r="498" spans="1:5" ht="31.5">
      <c r="A498" s="113" t="s">
        <v>190</v>
      </c>
      <c r="B498" s="114" t="s">
        <v>518</v>
      </c>
      <c r="C498" s="115" t="s">
        <v>191</v>
      </c>
      <c r="D498" s="116"/>
      <c r="E498" s="117">
        <v>37.299999999999997</v>
      </c>
    </row>
    <row r="499" spans="1:5">
      <c r="A499" s="113" t="s">
        <v>273</v>
      </c>
      <c r="B499" s="114" t="s">
        <v>518</v>
      </c>
      <c r="C499" s="115" t="s">
        <v>191</v>
      </c>
      <c r="D499" s="116">
        <v>709</v>
      </c>
      <c r="E499" s="117">
        <v>37.299999999999997</v>
      </c>
    </row>
    <row r="500" spans="1:5">
      <c r="A500" s="113" t="s">
        <v>519</v>
      </c>
      <c r="B500" s="114" t="s">
        <v>520</v>
      </c>
      <c r="C500" s="115" t="s">
        <v>183</v>
      </c>
      <c r="D500" s="116"/>
      <c r="E500" s="117">
        <v>346.1</v>
      </c>
    </row>
    <row r="501" spans="1:5" ht="31.5">
      <c r="A501" s="113" t="s">
        <v>190</v>
      </c>
      <c r="B501" s="114" t="s">
        <v>520</v>
      </c>
      <c r="C501" s="115" t="s">
        <v>191</v>
      </c>
      <c r="D501" s="116"/>
      <c r="E501" s="117">
        <v>346.1</v>
      </c>
    </row>
    <row r="502" spans="1:5">
      <c r="A502" s="113" t="s">
        <v>521</v>
      </c>
      <c r="B502" s="114" t="s">
        <v>520</v>
      </c>
      <c r="C502" s="115" t="s">
        <v>191</v>
      </c>
      <c r="D502" s="116">
        <v>409</v>
      </c>
      <c r="E502" s="117">
        <v>346.1</v>
      </c>
    </row>
    <row r="503" spans="1:5" ht="47.25">
      <c r="A503" s="113" t="s">
        <v>522</v>
      </c>
      <c r="B503" s="114" t="s">
        <v>523</v>
      </c>
      <c r="C503" s="115" t="s">
        <v>183</v>
      </c>
      <c r="D503" s="116"/>
      <c r="E503" s="117">
        <v>77820.7</v>
      </c>
    </row>
    <row r="504" spans="1:5" ht="31.5">
      <c r="A504" s="113" t="s">
        <v>351</v>
      </c>
      <c r="B504" s="114" t="s">
        <v>523</v>
      </c>
      <c r="C504" s="115" t="s">
        <v>352</v>
      </c>
      <c r="D504" s="116"/>
      <c r="E504" s="117">
        <v>77820.7</v>
      </c>
    </row>
    <row r="505" spans="1:5" ht="31.5">
      <c r="A505" s="113" t="s">
        <v>378</v>
      </c>
      <c r="B505" s="114" t="s">
        <v>523</v>
      </c>
      <c r="C505" s="115" t="s">
        <v>352</v>
      </c>
      <c r="D505" s="116">
        <v>505</v>
      </c>
      <c r="E505" s="117">
        <v>77820.7</v>
      </c>
    </row>
    <row r="506" spans="1:5" ht="47.25">
      <c r="A506" s="113" t="s">
        <v>524</v>
      </c>
      <c r="B506" s="114" t="s">
        <v>525</v>
      </c>
      <c r="C506" s="115" t="s">
        <v>183</v>
      </c>
      <c r="D506" s="116"/>
      <c r="E506" s="117">
        <v>33.5</v>
      </c>
    </row>
    <row r="507" spans="1:5" ht="63">
      <c r="A507" s="113" t="s">
        <v>526</v>
      </c>
      <c r="B507" s="114" t="s">
        <v>527</v>
      </c>
      <c r="C507" s="115" t="s">
        <v>183</v>
      </c>
      <c r="D507" s="116"/>
      <c r="E507" s="117">
        <v>33.5</v>
      </c>
    </row>
    <row r="508" spans="1:5" ht="31.5">
      <c r="A508" s="113" t="s">
        <v>528</v>
      </c>
      <c r="B508" s="114" t="s">
        <v>529</v>
      </c>
      <c r="C508" s="115" t="s">
        <v>183</v>
      </c>
      <c r="D508" s="116"/>
      <c r="E508" s="117">
        <v>30.5</v>
      </c>
    </row>
    <row r="509" spans="1:5" ht="31.5">
      <c r="A509" s="113" t="s">
        <v>190</v>
      </c>
      <c r="B509" s="114" t="s">
        <v>529</v>
      </c>
      <c r="C509" s="115" t="s">
        <v>191</v>
      </c>
      <c r="D509" s="116"/>
      <c r="E509" s="117">
        <v>30.5</v>
      </c>
    </row>
    <row r="510" spans="1:5">
      <c r="A510" s="113" t="s">
        <v>342</v>
      </c>
      <c r="B510" s="114" t="s">
        <v>529</v>
      </c>
      <c r="C510" s="115" t="s">
        <v>191</v>
      </c>
      <c r="D510" s="116">
        <v>113</v>
      </c>
      <c r="E510" s="117">
        <v>30.5</v>
      </c>
    </row>
    <row r="511" spans="1:5">
      <c r="A511" s="113" t="s">
        <v>530</v>
      </c>
      <c r="B511" s="114" t="s">
        <v>531</v>
      </c>
      <c r="C511" s="115" t="s">
        <v>183</v>
      </c>
      <c r="D511" s="116"/>
      <c r="E511" s="117">
        <v>3</v>
      </c>
    </row>
    <row r="512" spans="1:5" ht="31.5">
      <c r="A512" s="113" t="s">
        <v>190</v>
      </c>
      <c r="B512" s="114" t="s">
        <v>531</v>
      </c>
      <c r="C512" s="115" t="s">
        <v>191</v>
      </c>
      <c r="D512" s="116"/>
      <c r="E512" s="117">
        <v>3</v>
      </c>
    </row>
    <row r="513" spans="1:5">
      <c r="A513" s="113" t="s">
        <v>342</v>
      </c>
      <c r="B513" s="114" t="s">
        <v>531</v>
      </c>
      <c r="C513" s="115" t="s">
        <v>191</v>
      </c>
      <c r="D513" s="116">
        <v>113</v>
      </c>
      <c r="E513" s="117">
        <v>3</v>
      </c>
    </row>
    <row r="514" spans="1:5" ht="31.5">
      <c r="A514" s="113" t="s">
        <v>532</v>
      </c>
      <c r="B514" s="114" t="s">
        <v>533</v>
      </c>
      <c r="C514" s="115" t="s">
        <v>183</v>
      </c>
      <c r="D514" s="116"/>
      <c r="E514" s="117">
        <v>6332.5</v>
      </c>
    </row>
    <row r="515" spans="1:5" ht="47.25">
      <c r="A515" s="113" t="s">
        <v>534</v>
      </c>
      <c r="B515" s="114" t="s">
        <v>535</v>
      </c>
      <c r="C515" s="115" t="s">
        <v>183</v>
      </c>
      <c r="D515" s="116"/>
      <c r="E515" s="117">
        <v>70</v>
      </c>
    </row>
    <row r="516" spans="1:5" ht="47.25">
      <c r="A516" s="113" t="s">
        <v>536</v>
      </c>
      <c r="B516" s="114" t="s">
        <v>537</v>
      </c>
      <c r="C516" s="115" t="s">
        <v>183</v>
      </c>
      <c r="D516" s="116"/>
      <c r="E516" s="117">
        <v>25</v>
      </c>
    </row>
    <row r="517" spans="1:5" ht="31.5">
      <c r="A517" s="113" t="s">
        <v>190</v>
      </c>
      <c r="B517" s="114" t="s">
        <v>537</v>
      </c>
      <c r="C517" s="115" t="s">
        <v>191</v>
      </c>
      <c r="D517" s="116"/>
      <c r="E517" s="117">
        <v>25</v>
      </c>
    </row>
    <row r="518" spans="1:5">
      <c r="A518" s="113" t="s">
        <v>342</v>
      </c>
      <c r="B518" s="114" t="s">
        <v>537</v>
      </c>
      <c r="C518" s="115" t="s">
        <v>191</v>
      </c>
      <c r="D518" s="116">
        <v>113</v>
      </c>
      <c r="E518" s="117">
        <v>25</v>
      </c>
    </row>
    <row r="519" spans="1:5" ht="47.25">
      <c r="A519" s="113" t="s">
        <v>538</v>
      </c>
      <c r="B519" s="114" t="s">
        <v>539</v>
      </c>
      <c r="C519" s="115" t="s">
        <v>183</v>
      </c>
      <c r="D519" s="116"/>
      <c r="E519" s="117">
        <v>15</v>
      </c>
    </row>
    <row r="520" spans="1:5" ht="31.5">
      <c r="A520" s="113" t="s">
        <v>190</v>
      </c>
      <c r="B520" s="114" t="s">
        <v>539</v>
      </c>
      <c r="C520" s="115" t="s">
        <v>191</v>
      </c>
      <c r="D520" s="116"/>
      <c r="E520" s="117">
        <v>15</v>
      </c>
    </row>
    <row r="521" spans="1:5">
      <c r="A521" s="113" t="s">
        <v>342</v>
      </c>
      <c r="B521" s="114" t="s">
        <v>539</v>
      </c>
      <c r="C521" s="115" t="s">
        <v>191</v>
      </c>
      <c r="D521" s="116">
        <v>113</v>
      </c>
      <c r="E521" s="117">
        <v>15</v>
      </c>
    </row>
    <row r="522" spans="1:5" ht="78.75">
      <c r="A522" s="113" t="s">
        <v>540</v>
      </c>
      <c r="B522" s="114" t="s">
        <v>541</v>
      </c>
      <c r="C522" s="115" t="s">
        <v>183</v>
      </c>
      <c r="D522" s="116"/>
      <c r="E522" s="117">
        <v>5</v>
      </c>
    </row>
    <row r="523" spans="1:5" ht="31.5">
      <c r="A523" s="113" t="s">
        <v>190</v>
      </c>
      <c r="B523" s="114" t="s">
        <v>541</v>
      </c>
      <c r="C523" s="115" t="s">
        <v>191</v>
      </c>
      <c r="D523" s="116"/>
      <c r="E523" s="117">
        <v>5</v>
      </c>
    </row>
    <row r="524" spans="1:5">
      <c r="A524" s="113" t="s">
        <v>342</v>
      </c>
      <c r="B524" s="114" t="s">
        <v>541</v>
      </c>
      <c r="C524" s="115" t="s">
        <v>191</v>
      </c>
      <c r="D524" s="116">
        <v>113</v>
      </c>
      <c r="E524" s="117">
        <v>5</v>
      </c>
    </row>
    <row r="525" spans="1:5" ht="47.25">
      <c r="A525" s="113" t="s">
        <v>542</v>
      </c>
      <c r="B525" s="114" t="s">
        <v>543</v>
      </c>
      <c r="C525" s="115" t="s">
        <v>183</v>
      </c>
      <c r="D525" s="116"/>
      <c r="E525" s="117">
        <v>10</v>
      </c>
    </row>
    <row r="526" spans="1:5" ht="31.5">
      <c r="A526" s="113" t="s">
        <v>190</v>
      </c>
      <c r="B526" s="114" t="s">
        <v>543</v>
      </c>
      <c r="C526" s="115" t="s">
        <v>191</v>
      </c>
      <c r="D526" s="116"/>
      <c r="E526" s="117">
        <v>10</v>
      </c>
    </row>
    <row r="527" spans="1:5">
      <c r="A527" s="113" t="s">
        <v>342</v>
      </c>
      <c r="B527" s="114" t="s">
        <v>543</v>
      </c>
      <c r="C527" s="115" t="s">
        <v>191</v>
      </c>
      <c r="D527" s="116">
        <v>113</v>
      </c>
      <c r="E527" s="117">
        <v>10</v>
      </c>
    </row>
    <row r="528" spans="1:5" ht="45.75" customHeight="1">
      <c r="A528" s="113" t="s">
        <v>544</v>
      </c>
      <c r="B528" s="114" t="s">
        <v>545</v>
      </c>
      <c r="C528" s="115" t="s">
        <v>183</v>
      </c>
      <c r="D528" s="116"/>
      <c r="E528" s="117">
        <v>15</v>
      </c>
    </row>
    <row r="529" spans="1:5" ht="31.5">
      <c r="A529" s="113" t="s">
        <v>190</v>
      </c>
      <c r="B529" s="114" t="s">
        <v>545</v>
      </c>
      <c r="C529" s="115" t="s">
        <v>191</v>
      </c>
      <c r="D529" s="116"/>
      <c r="E529" s="117">
        <v>15</v>
      </c>
    </row>
    <row r="530" spans="1:5">
      <c r="A530" s="113" t="s">
        <v>342</v>
      </c>
      <c r="B530" s="114" t="s">
        <v>545</v>
      </c>
      <c r="C530" s="115" t="s">
        <v>191</v>
      </c>
      <c r="D530" s="116">
        <v>113</v>
      </c>
      <c r="E530" s="117">
        <v>15</v>
      </c>
    </row>
    <row r="531" spans="1:5" ht="63">
      <c r="A531" s="113" t="s">
        <v>546</v>
      </c>
      <c r="B531" s="114" t="s">
        <v>547</v>
      </c>
      <c r="C531" s="115" t="s">
        <v>183</v>
      </c>
      <c r="D531" s="116"/>
      <c r="E531" s="117">
        <v>6262.5</v>
      </c>
    </row>
    <row r="532" spans="1:5" ht="31.5">
      <c r="A532" s="113" t="s">
        <v>197</v>
      </c>
      <c r="B532" s="114" t="s">
        <v>548</v>
      </c>
      <c r="C532" s="115" t="s">
        <v>183</v>
      </c>
      <c r="D532" s="116"/>
      <c r="E532" s="117">
        <v>51.4</v>
      </c>
    </row>
    <row r="533" spans="1:5" ht="31.5">
      <c r="A533" s="113" t="s">
        <v>190</v>
      </c>
      <c r="B533" s="114" t="s">
        <v>548</v>
      </c>
      <c r="C533" s="115" t="s">
        <v>191</v>
      </c>
      <c r="D533" s="116"/>
      <c r="E533" s="117">
        <v>51.4</v>
      </c>
    </row>
    <row r="534" spans="1:5" ht="31.5">
      <c r="A534" s="113" t="s">
        <v>199</v>
      </c>
      <c r="B534" s="114" t="s">
        <v>548</v>
      </c>
      <c r="C534" s="115" t="s">
        <v>191</v>
      </c>
      <c r="D534" s="116">
        <v>705</v>
      </c>
      <c r="E534" s="117">
        <v>51.4</v>
      </c>
    </row>
    <row r="535" spans="1:5">
      <c r="A535" s="113" t="s">
        <v>200</v>
      </c>
      <c r="B535" s="114" t="s">
        <v>549</v>
      </c>
      <c r="C535" s="115" t="s">
        <v>183</v>
      </c>
      <c r="D535" s="116"/>
      <c r="E535" s="117">
        <v>4156.1000000000004</v>
      </c>
    </row>
    <row r="536" spans="1:5" ht="62.25" customHeight="1">
      <c r="A536" s="113" t="s">
        <v>206</v>
      </c>
      <c r="B536" s="114" t="s">
        <v>549</v>
      </c>
      <c r="C536" s="115" t="s">
        <v>207</v>
      </c>
      <c r="D536" s="116"/>
      <c r="E536" s="117">
        <v>3356.3</v>
      </c>
    </row>
    <row r="537" spans="1:5" ht="31.5">
      <c r="A537" s="113" t="s">
        <v>550</v>
      </c>
      <c r="B537" s="114" t="s">
        <v>549</v>
      </c>
      <c r="C537" s="115" t="s">
        <v>207</v>
      </c>
      <c r="D537" s="116">
        <v>314</v>
      </c>
      <c r="E537" s="117">
        <v>3356.3</v>
      </c>
    </row>
    <row r="538" spans="1:5" ht="31.5">
      <c r="A538" s="113" t="s">
        <v>190</v>
      </c>
      <c r="B538" s="114" t="s">
        <v>549</v>
      </c>
      <c r="C538" s="115" t="s">
        <v>191</v>
      </c>
      <c r="D538" s="116"/>
      <c r="E538" s="117">
        <v>799.8</v>
      </c>
    </row>
    <row r="539" spans="1:5" ht="31.5">
      <c r="A539" s="113" t="s">
        <v>550</v>
      </c>
      <c r="B539" s="114" t="s">
        <v>549</v>
      </c>
      <c r="C539" s="115" t="s">
        <v>191</v>
      </c>
      <c r="D539" s="116">
        <v>314</v>
      </c>
      <c r="E539" s="117">
        <v>799.8</v>
      </c>
    </row>
    <row r="540" spans="1:5" ht="139.5" customHeight="1">
      <c r="A540" s="113" t="s">
        <v>256</v>
      </c>
      <c r="B540" s="114" t="s">
        <v>551</v>
      </c>
      <c r="C540" s="115" t="s">
        <v>183</v>
      </c>
      <c r="D540" s="116"/>
      <c r="E540" s="117">
        <v>2055</v>
      </c>
    </row>
    <row r="541" spans="1:5" ht="62.25" customHeight="1">
      <c r="A541" s="113" t="s">
        <v>206</v>
      </c>
      <c r="B541" s="114" t="s">
        <v>551</v>
      </c>
      <c r="C541" s="115" t="s">
        <v>207</v>
      </c>
      <c r="D541" s="116"/>
      <c r="E541" s="117">
        <v>2055</v>
      </c>
    </row>
    <row r="542" spans="1:5" ht="31.5">
      <c r="A542" s="113" t="s">
        <v>550</v>
      </c>
      <c r="B542" s="114" t="s">
        <v>551</v>
      </c>
      <c r="C542" s="115" t="s">
        <v>207</v>
      </c>
      <c r="D542" s="116">
        <v>314</v>
      </c>
      <c r="E542" s="117">
        <v>2055</v>
      </c>
    </row>
    <row r="543" spans="1:5" s="107" customFormat="1" ht="47.25">
      <c r="A543" s="108" t="s">
        <v>552</v>
      </c>
      <c r="B543" s="109" t="s">
        <v>553</v>
      </c>
      <c r="C543" s="110" t="s">
        <v>183</v>
      </c>
      <c r="D543" s="111"/>
      <c r="E543" s="112">
        <v>5995.8</v>
      </c>
    </row>
    <row r="544" spans="1:5" ht="32.25" customHeight="1">
      <c r="A544" s="113" t="s">
        <v>554</v>
      </c>
      <c r="B544" s="114" t="s">
        <v>555</v>
      </c>
      <c r="C544" s="115" t="s">
        <v>183</v>
      </c>
      <c r="D544" s="116"/>
      <c r="E544" s="117">
        <v>166</v>
      </c>
    </row>
    <row r="545" spans="1:5" ht="47.25">
      <c r="A545" s="113" t="s">
        <v>556</v>
      </c>
      <c r="B545" s="114" t="s">
        <v>557</v>
      </c>
      <c r="C545" s="115" t="s">
        <v>183</v>
      </c>
      <c r="D545" s="116"/>
      <c r="E545" s="117">
        <v>166</v>
      </c>
    </row>
    <row r="546" spans="1:5" ht="47.25">
      <c r="A546" s="113" t="s">
        <v>558</v>
      </c>
      <c r="B546" s="114" t="s">
        <v>559</v>
      </c>
      <c r="C546" s="115" t="s">
        <v>183</v>
      </c>
      <c r="D546" s="116"/>
      <c r="E546" s="117">
        <v>146</v>
      </c>
    </row>
    <row r="547" spans="1:5" ht="31.5">
      <c r="A547" s="113" t="s">
        <v>190</v>
      </c>
      <c r="B547" s="114" t="s">
        <v>559</v>
      </c>
      <c r="C547" s="115" t="s">
        <v>191</v>
      </c>
      <c r="D547" s="116"/>
      <c r="E547" s="117">
        <v>146</v>
      </c>
    </row>
    <row r="548" spans="1:5">
      <c r="A548" s="113" t="s">
        <v>289</v>
      </c>
      <c r="B548" s="114" t="s">
        <v>559</v>
      </c>
      <c r="C548" s="115" t="s">
        <v>191</v>
      </c>
      <c r="D548" s="116">
        <v>707</v>
      </c>
      <c r="E548" s="117">
        <v>146</v>
      </c>
    </row>
    <row r="549" spans="1:5" ht="47.25">
      <c r="A549" s="113" t="s">
        <v>560</v>
      </c>
      <c r="B549" s="114" t="s">
        <v>561</v>
      </c>
      <c r="C549" s="115" t="s">
        <v>183</v>
      </c>
      <c r="D549" s="116"/>
      <c r="E549" s="117">
        <v>20</v>
      </c>
    </row>
    <row r="550" spans="1:5" ht="31.5">
      <c r="A550" s="113" t="s">
        <v>190</v>
      </c>
      <c r="B550" s="114" t="s">
        <v>561</v>
      </c>
      <c r="C550" s="115" t="s">
        <v>191</v>
      </c>
      <c r="D550" s="116"/>
      <c r="E550" s="117">
        <v>20</v>
      </c>
    </row>
    <row r="551" spans="1:5">
      <c r="A551" s="113" t="s">
        <v>289</v>
      </c>
      <c r="B551" s="114" t="s">
        <v>561</v>
      </c>
      <c r="C551" s="115" t="s">
        <v>191</v>
      </c>
      <c r="D551" s="116">
        <v>707</v>
      </c>
      <c r="E551" s="117">
        <v>20</v>
      </c>
    </row>
    <row r="552" spans="1:5" ht="47.25">
      <c r="A552" s="113" t="s">
        <v>562</v>
      </c>
      <c r="B552" s="114" t="s">
        <v>563</v>
      </c>
      <c r="C552" s="115" t="s">
        <v>183</v>
      </c>
      <c r="D552" s="116"/>
      <c r="E552" s="117">
        <v>4130.2</v>
      </c>
    </row>
    <row r="553" spans="1:5" ht="31.5">
      <c r="A553" s="113" t="s">
        <v>564</v>
      </c>
      <c r="B553" s="114" t="s">
        <v>565</v>
      </c>
      <c r="C553" s="115" t="s">
        <v>183</v>
      </c>
      <c r="D553" s="116"/>
      <c r="E553" s="117">
        <v>515.29999999999995</v>
      </c>
    </row>
    <row r="554" spans="1:5" ht="31.5">
      <c r="A554" s="113" t="s">
        <v>566</v>
      </c>
      <c r="B554" s="114" t="s">
        <v>567</v>
      </c>
      <c r="C554" s="115" t="s">
        <v>183</v>
      </c>
      <c r="D554" s="116"/>
      <c r="E554" s="117">
        <v>283</v>
      </c>
    </row>
    <row r="555" spans="1:5" ht="31.5">
      <c r="A555" s="113" t="s">
        <v>190</v>
      </c>
      <c r="B555" s="114" t="s">
        <v>567</v>
      </c>
      <c r="C555" s="115" t="s">
        <v>191</v>
      </c>
      <c r="D555" s="116"/>
      <c r="E555" s="117">
        <v>283</v>
      </c>
    </row>
    <row r="556" spans="1:5">
      <c r="A556" s="113" t="s">
        <v>568</v>
      </c>
      <c r="B556" s="114" t="s">
        <v>567</v>
      </c>
      <c r="C556" s="115" t="s">
        <v>191</v>
      </c>
      <c r="D556" s="116">
        <v>1101</v>
      </c>
      <c r="E556" s="117">
        <v>283</v>
      </c>
    </row>
    <row r="557" spans="1:5" ht="31.5">
      <c r="A557" s="113" t="s">
        <v>569</v>
      </c>
      <c r="B557" s="114" t="s">
        <v>570</v>
      </c>
      <c r="C557" s="115" t="s">
        <v>183</v>
      </c>
      <c r="D557" s="116"/>
      <c r="E557" s="117">
        <v>6</v>
      </c>
    </row>
    <row r="558" spans="1:5" ht="31.5">
      <c r="A558" s="113" t="s">
        <v>190</v>
      </c>
      <c r="B558" s="114" t="s">
        <v>570</v>
      </c>
      <c r="C558" s="115" t="s">
        <v>191</v>
      </c>
      <c r="D558" s="116"/>
      <c r="E558" s="117">
        <v>6</v>
      </c>
    </row>
    <row r="559" spans="1:5">
      <c r="A559" s="113" t="s">
        <v>568</v>
      </c>
      <c r="B559" s="114" t="s">
        <v>570</v>
      </c>
      <c r="C559" s="115" t="s">
        <v>191</v>
      </c>
      <c r="D559" s="116">
        <v>1101</v>
      </c>
      <c r="E559" s="117">
        <v>6</v>
      </c>
    </row>
    <row r="560" spans="1:5" ht="47.25">
      <c r="A560" s="113" t="s">
        <v>571</v>
      </c>
      <c r="B560" s="114" t="s">
        <v>572</v>
      </c>
      <c r="C560" s="115" t="s">
        <v>183</v>
      </c>
      <c r="D560" s="116"/>
      <c r="E560" s="117">
        <v>226.3</v>
      </c>
    </row>
    <row r="561" spans="1:5" ht="31.5">
      <c r="A561" s="113" t="s">
        <v>190</v>
      </c>
      <c r="B561" s="114" t="s">
        <v>572</v>
      </c>
      <c r="C561" s="115" t="s">
        <v>191</v>
      </c>
      <c r="D561" s="116"/>
      <c r="E561" s="117">
        <v>226.3</v>
      </c>
    </row>
    <row r="562" spans="1:5">
      <c r="A562" s="113" t="s">
        <v>568</v>
      </c>
      <c r="B562" s="114" t="s">
        <v>572</v>
      </c>
      <c r="C562" s="115" t="s">
        <v>191</v>
      </c>
      <c r="D562" s="116">
        <v>1101</v>
      </c>
      <c r="E562" s="117">
        <v>226.3</v>
      </c>
    </row>
    <row r="563" spans="1:5" ht="31.5">
      <c r="A563" s="113" t="s">
        <v>573</v>
      </c>
      <c r="B563" s="114" t="s">
        <v>574</v>
      </c>
      <c r="C563" s="115" t="s">
        <v>183</v>
      </c>
      <c r="D563" s="116"/>
      <c r="E563" s="117">
        <v>3614.9</v>
      </c>
    </row>
    <row r="564" spans="1:5" ht="31.5">
      <c r="A564" s="113" t="s">
        <v>575</v>
      </c>
      <c r="B564" s="114" t="s">
        <v>576</v>
      </c>
      <c r="C564" s="115" t="s">
        <v>183</v>
      </c>
      <c r="D564" s="116"/>
      <c r="E564" s="117">
        <v>75</v>
      </c>
    </row>
    <row r="565" spans="1:5" ht="31.5">
      <c r="A565" s="113" t="s">
        <v>190</v>
      </c>
      <c r="B565" s="114" t="s">
        <v>576</v>
      </c>
      <c r="C565" s="115" t="s">
        <v>191</v>
      </c>
      <c r="D565" s="116"/>
      <c r="E565" s="117">
        <v>75</v>
      </c>
    </row>
    <row r="566" spans="1:5">
      <c r="A566" s="113" t="s">
        <v>568</v>
      </c>
      <c r="B566" s="114" t="s">
        <v>576</v>
      </c>
      <c r="C566" s="115" t="s">
        <v>191</v>
      </c>
      <c r="D566" s="116">
        <v>1101</v>
      </c>
      <c r="E566" s="117">
        <v>75</v>
      </c>
    </row>
    <row r="567" spans="1:5" ht="31.5">
      <c r="A567" s="113" t="s">
        <v>577</v>
      </c>
      <c r="B567" s="114" t="s">
        <v>578</v>
      </c>
      <c r="C567" s="115" t="s">
        <v>183</v>
      </c>
      <c r="D567" s="116"/>
      <c r="E567" s="117">
        <v>39.9</v>
      </c>
    </row>
    <row r="568" spans="1:5" ht="31.5">
      <c r="A568" s="113" t="s">
        <v>190</v>
      </c>
      <c r="B568" s="114" t="s">
        <v>578</v>
      </c>
      <c r="C568" s="115" t="s">
        <v>191</v>
      </c>
      <c r="D568" s="116"/>
      <c r="E568" s="117">
        <v>39.9</v>
      </c>
    </row>
    <row r="569" spans="1:5">
      <c r="A569" s="113" t="s">
        <v>568</v>
      </c>
      <c r="B569" s="114" t="s">
        <v>578</v>
      </c>
      <c r="C569" s="115" t="s">
        <v>191</v>
      </c>
      <c r="D569" s="116">
        <v>1101</v>
      </c>
      <c r="E569" s="117">
        <v>39.9</v>
      </c>
    </row>
    <row r="570" spans="1:5" ht="125.25" customHeight="1">
      <c r="A570" s="113" t="s">
        <v>579</v>
      </c>
      <c r="B570" s="114" t="s">
        <v>580</v>
      </c>
      <c r="C570" s="115" t="s">
        <v>183</v>
      </c>
      <c r="D570" s="116"/>
      <c r="E570" s="117">
        <v>3500</v>
      </c>
    </row>
    <row r="571" spans="1:5" ht="31.5">
      <c r="A571" s="113" t="s">
        <v>351</v>
      </c>
      <c r="B571" s="114" t="s">
        <v>580</v>
      </c>
      <c r="C571" s="115" t="s">
        <v>352</v>
      </c>
      <c r="D571" s="116"/>
      <c r="E571" s="117">
        <v>3500</v>
      </c>
    </row>
    <row r="572" spans="1:5">
      <c r="A572" s="113" t="s">
        <v>568</v>
      </c>
      <c r="B572" s="114" t="s">
        <v>580</v>
      </c>
      <c r="C572" s="115" t="s">
        <v>352</v>
      </c>
      <c r="D572" s="116">
        <v>1101</v>
      </c>
      <c r="E572" s="117">
        <v>3500</v>
      </c>
    </row>
    <row r="573" spans="1:5" ht="31.5">
      <c r="A573" s="113" t="s">
        <v>581</v>
      </c>
      <c r="B573" s="114" t="s">
        <v>582</v>
      </c>
      <c r="C573" s="115" t="s">
        <v>183</v>
      </c>
      <c r="D573" s="116"/>
      <c r="E573" s="117">
        <v>1615.6</v>
      </c>
    </row>
    <row r="574" spans="1:5" ht="31.5">
      <c r="A574" s="113" t="s">
        <v>583</v>
      </c>
      <c r="B574" s="114" t="s">
        <v>584</v>
      </c>
      <c r="C574" s="115" t="s">
        <v>183</v>
      </c>
      <c r="D574" s="116"/>
      <c r="E574" s="117">
        <v>1615.6</v>
      </c>
    </row>
    <row r="575" spans="1:5" ht="63">
      <c r="A575" s="113" t="s">
        <v>585</v>
      </c>
      <c r="B575" s="114" t="s">
        <v>586</v>
      </c>
      <c r="C575" s="115" t="s">
        <v>183</v>
      </c>
      <c r="D575" s="116"/>
      <c r="E575" s="117">
        <v>25</v>
      </c>
    </row>
    <row r="576" spans="1:5">
      <c r="A576" s="113" t="s">
        <v>284</v>
      </c>
      <c r="B576" s="114" t="s">
        <v>586</v>
      </c>
      <c r="C576" s="115" t="s">
        <v>285</v>
      </c>
      <c r="D576" s="116"/>
      <c r="E576" s="117">
        <v>25</v>
      </c>
    </row>
    <row r="577" spans="1:5">
      <c r="A577" s="113" t="s">
        <v>384</v>
      </c>
      <c r="B577" s="114" t="s">
        <v>586</v>
      </c>
      <c r="C577" s="115" t="s">
        <v>285</v>
      </c>
      <c r="D577" s="116">
        <v>1003</v>
      </c>
      <c r="E577" s="117">
        <v>25</v>
      </c>
    </row>
    <row r="578" spans="1:5" ht="31.5">
      <c r="A578" s="113" t="s">
        <v>587</v>
      </c>
      <c r="B578" s="114" t="s">
        <v>588</v>
      </c>
      <c r="C578" s="115" t="s">
        <v>183</v>
      </c>
      <c r="D578" s="116"/>
      <c r="E578" s="117">
        <v>1590.6</v>
      </c>
    </row>
    <row r="579" spans="1:5">
      <c r="A579" s="113" t="s">
        <v>284</v>
      </c>
      <c r="B579" s="114" t="s">
        <v>588</v>
      </c>
      <c r="C579" s="115" t="s">
        <v>285</v>
      </c>
      <c r="D579" s="116"/>
      <c r="E579" s="117">
        <v>1590.6</v>
      </c>
    </row>
    <row r="580" spans="1:5">
      <c r="A580" s="113" t="s">
        <v>384</v>
      </c>
      <c r="B580" s="114" t="s">
        <v>588</v>
      </c>
      <c r="C580" s="115" t="s">
        <v>285</v>
      </c>
      <c r="D580" s="116">
        <v>1003</v>
      </c>
      <c r="E580" s="117">
        <v>1590.6</v>
      </c>
    </row>
    <row r="581" spans="1:5" ht="63">
      <c r="A581" s="113" t="s">
        <v>589</v>
      </c>
      <c r="B581" s="114" t="s">
        <v>590</v>
      </c>
      <c r="C581" s="115" t="s">
        <v>183</v>
      </c>
      <c r="D581" s="116"/>
      <c r="E581" s="117">
        <v>84</v>
      </c>
    </row>
    <row r="582" spans="1:5" ht="47.25">
      <c r="A582" s="113" t="s">
        <v>591</v>
      </c>
      <c r="B582" s="114" t="s">
        <v>592</v>
      </c>
      <c r="C582" s="115" t="s">
        <v>183</v>
      </c>
      <c r="D582" s="116"/>
      <c r="E582" s="117">
        <v>84</v>
      </c>
    </row>
    <row r="583" spans="1:5" ht="31.5">
      <c r="A583" s="113" t="s">
        <v>593</v>
      </c>
      <c r="B583" s="114" t="s">
        <v>594</v>
      </c>
      <c r="C583" s="115" t="s">
        <v>183</v>
      </c>
      <c r="D583" s="116"/>
      <c r="E583" s="117">
        <v>48</v>
      </c>
    </row>
    <row r="584" spans="1:5" ht="31.5">
      <c r="A584" s="113" t="s">
        <v>190</v>
      </c>
      <c r="B584" s="114" t="s">
        <v>594</v>
      </c>
      <c r="C584" s="115" t="s">
        <v>191</v>
      </c>
      <c r="D584" s="116"/>
      <c r="E584" s="117">
        <v>48</v>
      </c>
    </row>
    <row r="585" spans="1:5">
      <c r="A585" s="113" t="s">
        <v>289</v>
      </c>
      <c r="B585" s="114" t="s">
        <v>594</v>
      </c>
      <c r="C585" s="115" t="s">
        <v>191</v>
      </c>
      <c r="D585" s="116">
        <v>707</v>
      </c>
      <c r="E585" s="117">
        <v>48</v>
      </c>
    </row>
    <row r="586" spans="1:5" ht="31.5">
      <c r="A586" s="113" t="s">
        <v>595</v>
      </c>
      <c r="B586" s="114" t="s">
        <v>596</v>
      </c>
      <c r="C586" s="115" t="s">
        <v>183</v>
      </c>
      <c r="D586" s="116"/>
      <c r="E586" s="117">
        <v>36</v>
      </c>
    </row>
    <row r="587" spans="1:5" ht="31.5">
      <c r="A587" s="113" t="s">
        <v>190</v>
      </c>
      <c r="B587" s="114" t="s">
        <v>596</v>
      </c>
      <c r="C587" s="115" t="s">
        <v>191</v>
      </c>
      <c r="D587" s="116"/>
      <c r="E587" s="117">
        <v>36</v>
      </c>
    </row>
    <row r="588" spans="1:5">
      <c r="A588" s="113" t="s">
        <v>289</v>
      </c>
      <c r="B588" s="114" t="s">
        <v>596</v>
      </c>
      <c r="C588" s="115" t="s">
        <v>191</v>
      </c>
      <c r="D588" s="116">
        <v>707</v>
      </c>
      <c r="E588" s="117">
        <v>36</v>
      </c>
    </row>
    <row r="589" spans="1:5" s="107" customFormat="1" ht="47.25">
      <c r="A589" s="108" t="s">
        <v>597</v>
      </c>
      <c r="B589" s="109" t="s">
        <v>598</v>
      </c>
      <c r="C589" s="110" t="s">
        <v>183</v>
      </c>
      <c r="D589" s="111"/>
      <c r="E589" s="112">
        <v>299</v>
      </c>
    </row>
    <row r="590" spans="1:5" ht="47.25">
      <c r="A590" s="113" t="s">
        <v>599</v>
      </c>
      <c r="B590" s="114" t="s">
        <v>600</v>
      </c>
      <c r="C590" s="115" t="s">
        <v>183</v>
      </c>
      <c r="D590" s="116"/>
      <c r="E590" s="117">
        <v>299</v>
      </c>
    </row>
    <row r="591" spans="1:5" ht="47.25">
      <c r="A591" s="113" t="s">
        <v>601</v>
      </c>
      <c r="B591" s="114" t="s">
        <v>602</v>
      </c>
      <c r="C591" s="115" t="s">
        <v>183</v>
      </c>
      <c r="D591" s="116"/>
      <c r="E591" s="117">
        <v>50</v>
      </c>
    </row>
    <row r="592" spans="1:5">
      <c r="A592" s="113" t="s">
        <v>284</v>
      </c>
      <c r="B592" s="114" t="s">
        <v>602</v>
      </c>
      <c r="C592" s="115" t="s">
        <v>285</v>
      </c>
      <c r="D592" s="116"/>
      <c r="E592" s="117">
        <v>50</v>
      </c>
    </row>
    <row r="593" spans="1:5">
      <c r="A593" s="113" t="s">
        <v>603</v>
      </c>
      <c r="B593" s="114" t="s">
        <v>602</v>
      </c>
      <c r="C593" s="115" t="s">
        <v>285</v>
      </c>
      <c r="D593" s="116">
        <v>909</v>
      </c>
      <c r="E593" s="117">
        <v>50</v>
      </c>
    </row>
    <row r="594" spans="1:5" ht="31.5">
      <c r="A594" s="113" t="s">
        <v>604</v>
      </c>
      <c r="B594" s="114" t="s">
        <v>605</v>
      </c>
      <c r="C594" s="115" t="s">
        <v>183</v>
      </c>
      <c r="D594" s="116"/>
      <c r="E594" s="117">
        <v>20</v>
      </c>
    </row>
    <row r="595" spans="1:5" ht="31.5">
      <c r="A595" s="113" t="s">
        <v>190</v>
      </c>
      <c r="B595" s="114" t="s">
        <v>605</v>
      </c>
      <c r="C595" s="115" t="s">
        <v>191</v>
      </c>
      <c r="D595" s="116"/>
      <c r="E595" s="117">
        <v>20</v>
      </c>
    </row>
    <row r="596" spans="1:5">
      <c r="A596" s="113" t="s">
        <v>603</v>
      </c>
      <c r="B596" s="114" t="s">
        <v>605</v>
      </c>
      <c r="C596" s="115" t="s">
        <v>191</v>
      </c>
      <c r="D596" s="116">
        <v>909</v>
      </c>
      <c r="E596" s="117">
        <v>20</v>
      </c>
    </row>
    <row r="597" spans="1:5" ht="31.5">
      <c r="A597" s="113" t="s">
        <v>606</v>
      </c>
      <c r="B597" s="114" t="s">
        <v>607</v>
      </c>
      <c r="C597" s="115" t="s">
        <v>183</v>
      </c>
      <c r="D597" s="116"/>
      <c r="E597" s="117">
        <v>229</v>
      </c>
    </row>
    <row r="598" spans="1:5" ht="31.5">
      <c r="A598" s="113" t="s">
        <v>190</v>
      </c>
      <c r="B598" s="114" t="s">
        <v>607</v>
      </c>
      <c r="C598" s="115" t="s">
        <v>191</v>
      </c>
      <c r="D598" s="116"/>
      <c r="E598" s="117">
        <v>229</v>
      </c>
    </row>
    <row r="599" spans="1:5">
      <c r="A599" s="113" t="s">
        <v>603</v>
      </c>
      <c r="B599" s="114" t="s">
        <v>607</v>
      </c>
      <c r="C599" s="115" t="s">
        <v>191</v>
      </c>
      <c r="D599" s="116">
        <v>909</v>
      </c>
      <c r="E599" s="117">
        <v>229</v>
      </c>
    </row>
    <row r="600" spans="1:5" s="107" customFormat="1" ht="47.25">
      <c r="A600" s="108" t="s">
        <v>608</v>
      </c>
      <c r="B600" s="109" t="s">
        <v>609</v>
      </c>
      <c r="C600" s="110" t="s">
        <v>183</v>
      </c>
      <c r="D600" s="111"/>
      <c r="E600" s="112">
        <v>332.1</v>
      </c>
    </row>
    <row r="601" spans="1:5" ht="46.5" customHeight="1">
      <c r="A601" s="113" t="s">
        <v>610</v>
      </c>
      <c r="B601" s="114" t="s">
        <v>611</v>
      </c>
      <c r="C601" s="115" t="s">
        <v>183</v>
      </c>
      <c r="D601" s="116"/>
      <c r="E601" s="117">
        <v>232.1</v>
      </c>
    </row>
    <row r="602" spans="1:5" ht="63">
      <c r="A602" s="113" t="s">
        <v>612</v>
      </c>
      <c r="B602" s="114" t="s">
        <v>613</v>
      </c>
      <c r="C602" s="115" t="s">
        <v>183</v>
      </c>
      <c r="D602" s="116"/>
      <c r="E602" s="117">
        <v>227.1</v>
      </c>
    </row>
    <row r="603" spans="1:5" ht="47.25">
      <c r="A603" s="113" t="s">
        <v>614</v>
      </c>
      <c r="B603" s="114" t="s">
        <v>615</v>
      </c>
      <c r="C603" s="115" t="s">
        <v>183</v>
      </c>
      <c r="D603" s="116"/>
      <c r="E603" s="117">
        <v>227.1</v>
      </c>
    </row>
    <row r="604" spans="1:5" ht="31.5">
      <c r="A604" s="113" t="s">
        <v>190</v>
      </c>
      <c r="B604" s="114" t="s">
        <v>615</v>
      </c>
      <c r="C604" s="115" t="s">
        <v>191</v>
      </c>
      <c r="D604" s="116"/>
      <c r="E604" s="117">
        <v>227.1</v>
      </c>
    </row>
    <row r="605" spans="1:5">
      <c r="A605" s="113" t="s">
        <v>300</v>
      </c>
      <c r="B605" s="114" t="s">
        <v>615</v>
      </c>
      <c r="C605" s="115" t="s">
        <v>191</v>
      </c>
      <c r="D605" s="116">
        <v>801</v>
      </c>
      <c r="E605" s="117">
        <v>227.1</v>
      </c>
    </row>
    <row r="606" spans="1:5" ht="78.75">
      <c r="A606" s="113" t="s">
        <v>616</v>
      </c>
      <c r="B606" s="114" t="s">
        <v>617</v>
      </c>
      <c r="C606" s="115" t="s">
        <v>183</v>
      </c>
      <c r="D606" s="116"/>
      <c r="E606" s="117">
        <v>5</v>
      </c>
    </row>
    <row r="607" spans="1:5" ht="31.5">
      <c r="A607" s="113" t="s">
        <v>618</v>
      </c>
      <c r="B607" s="114" t="s">
        <v>619</v>
      </c>
      <c r="C607" s="115" t="s">
        <v>183</v>
      </c>
      <c r="D607" s="116"/>
      <c r="E607" s="117">
        <v>5</v>
      </c>
    </row>
    <row r="608" spans="1:5" ht="31.5">
      <c r="A608" s="113" t="s">
        <v>190</v>
      </c>
      <c r="B608" s="114" t="s">
        <v>619</v>
      </c>
      <c r="C608" s="115" t="s">
        <v>191</v>
      </c>
      <c r="D608" s="116"/>
      <c r="E608" s="117">
        <v>5</v>
      </c>
    </row>
    <row r="609" spans="1:5">
      <c r="A609" s="113" t="s">
        <v>620</v>
      </c>
      <c r="B609" s="114" t="s">
        <v>619</v>
      </c>
      <c r="C609" s="115" t="s">
        <v>191</v>
      </c>
      <c r="D609" s="116">
        <v>1006</v>
      </c>
      <c r="E609" s="117">
        <v>5</v>
      </c>
    </row>
    <row r="610" spans="1:5" ht="47.25">
      <c r="A610" s="113" t="s">
        <v>621</v>
      </c>
      <c r="B610" s="114" t="s">
        <v>622</v>
      </c>
      <c r="C610" s="115" t="s">
        <v>183</v>
      </c>
      <c r="D610" s="116"/>
      <c r="E610" s="117">
        <v>100</v>
      </c>
    </row>
    <row r="611" spans="1:5" ht="47.25">
      <c r="A611" s="113" t="s">
        <v>623</v>
      </c>
      <c r="B611" s="114" t="s">
        <v>624</v>
      </c>
      <c r="C611" s="115" t="s">
        <v>183</v>
      </c>
      <c r="D611" s="116"/>
      <c r="E611" s="117">
        <v>100</v>
      </c>
    </row>
    <row r="612" spans="1:5" ht="31.5">
      <c r="A612" s="113" t="s">
        <v>625</v>
      </c>
      <c r="B612" s="114" t="s">
        <v>626</v>
      </c>
      <c r="C612" s="115" t="s">
        <v>183</v>
      </c>
      <c r="D612" s="116"/>
      <c r="E612" s="117">
        <v>5</v>
      </c>
    </row>
    <row r="613" spans="1:5" ht="31.5">
      <c r="A613" s="113" t="s">
        <v>190</v>
      </c>
      <c r="B613" s="114" t="s">
        <v>626</v>
      </c>
      <c r="C613" s="115" t="s">
        <v>191</v>
      </c>
      <c r="D613" s="116"/>
      <c r="E613" s="117">
        <v>5</v>
      </c>
    </row>
    <row r="614" spans="1:5">
      <c r="A614" s="113" t="s">
        <v>620</v>
      </c>
      <c r="B614" s="114" t="s">
        <v>626</v>
      </c>
      <c r="C614" s="115" t="s">
        <v>191</v>
      </c>
      <c r="D614" s="116">
        <v>1006</v>
      </c>
      <c r="E614" s="117">
        <v>5</v>
      </c>
    </row>
    <row r="615" spans="1:5" ht="31.5">
      <c r="A615" s="113" t="s">
        <v>627</v>
      </c>
      <c r="B615" s="114" t="s">
        <v>628</v>
      </c>
      <c r="C615" s="115" t="s">
        <v>183</v>
      </c>
      <c r="D615" s="116"/>
      <c r="E615" s="117">
        <v>13</v>
      </c>
    </row>
    <row r="616" spans="1:5" ht="31.5">
      <c r="A616" s="113" t="s">
        <v>190</v>
      </c>
      <c r="B616" s="114" t="s">
        <v>628</v>
      </c>
      <c r="C616" s="115" t="s">
        <v>191</v>
      </c>
      <c r="D616" s="116"/>
      <c r="E616" s="117">
        <v>13</v>
      </c>
    </row>
    <row r="617" spans="1:5">
      <c r="A617" s="113" t="s">
        <v>620</v>
      </c>
      <c r="B617" s="114" t="s">
        <v>628</v>
      </c>
      <c r="C617" s="115" t="s">
        <v>191</v>
      </c>
      <c r="D617" s="116">
        <v>1006</v>
      </c>
      <c r="E617" s="117">
        <v>13</v>
      </c>
    </row>
    <row r="618" spans="1:5" ht="31.5">
      <c r="A618" s="113" t="s">
        <v>629</v>
      </c>
      <c r="B618" s="114" t="s">
        <v>630</v>
      </c>
      <c r="C618" s="115" t="s">
        <v>183</v>
      </c>
      <c r="D618" s="116"/>
      <c r="E618" s="117">
        <v>30</v>
      </c>
    </row>
    <row r="619" spans="1:5" ht="31.5">
      <c r="A619" s="113" t="s">
        <v>190</v>
      </c>
      <c r="B619" s="114" t="s">
        <v>630</v>
      </c>
      <c r="C619" s="115" t="s">
        <v>191</v>
      </c>
      <c r="D619" s="116"/>
      <c r="E619" s="117">
        <v>30</v>
      </c>
    </row>
    <row r="620" spans="1:5">
      <c r="A620" s="113" t="s">
        <v>620</v>
      </c>
      <c r="B620" s="114" t="s">
        <v>630</v>
      </c>
      <c r="C620" s="115" t="s">
        <v>191</v>
      </c>
      <c r="D620" s="116">
        <v>1006</v>
      </c>
      <c r="E620" s="117">
        <v>30</v>
      </c>
    </row>
    <row r="621" spans="1:5" ht="31.5">
      <c r="A621" s="113" t="s">
        <v>631</v>
      </c>
      <c r="B621" s="114" t="s">
        <v>632</v>
      </c>
      <c r="C621" s="115" t="s">
        <v>183</v>
      </c>
      <c r="D621" s="116"/>
      <c r="E621" s="117">
        <v>39</v>
      </c>
    </row>
    <row r="622" spans="1:5" ht="31.5">
      <c r="A622" s="113" t="s">
        <v>190</v>
      </c>
      <c r="B622" s="114" t="s">
        <v>632</v>
      </c>
      <c r="C622" s="115" t="s">
        <v>191</v>
      </c>
      <c r="D622" s="116"/>
      <c r="E622" s="117">
        <v>39</v>
      </c>
    </row>
    <row r="623" spans="1:5">
      <c r="A623" s="113" t="s">
        <v>620</v>
      </c>
      <c r="B623" s="114" t="s">
        <v>632</v>
      </c>
      <c r="C623" s="115" t="s">
        <v>191</v>
      </c>
      <c r="D623" s="116">
        <v>1006</v>
      </c>
      <c r="E623" s="117">
        <v>39</v>
      </c>
    </row>
    <row r="624" spans="1:5" ht="31.5">
      <c r="A624" s="113" t="s">
        <v>633</v>
      </c>
      <c r="B624" s="114" t="s">
        <v>634</v>
      </c>
      <c r="C624" s="115" t="s">
        <v>183</v>
      </c>
      <c r="D624" s="116"/>
      <c r="E624" s="117">
        <v>2</v>
      </c>
    </row>
    <row r="625" spans="1:5" ht="31.5">
      <c r="A625" s="113" t="s">
        <v>190</v>
      </c>
      <c r="B625" s="114" t="s">
        <v>634</v>
      </c>
      <c r="C625" s="115" t="s">
        <v>191</v>
      </c>
      <c r="D625" s="116"/>
      <c r="E625" s="117">
        <v>2</v>
      </c>
    </row>
    <row r="626" spans="1:5">
      <c r="A626" s="113" t="s">
        <v>620</v>
      </c>
      <c r="B626" s="114" t="s">
        <v>634</v>
      </c>
      <c r="C626" s="115" t="s">
        <v>191</v>
      </c>
      <c r="D626" s="116">
        <v>1006</v>
      </c>
      <c r="E626" s="117">
        <v>2</v>
      </c>
    </row>
    <row r="627" spans="1:5" ht="31.5">
      <c r="A627" s="113" t="s">
        <v>635</v>
      </c>
      <c r="B627" s="114" t="s">
        <v>636</v>
      </c>
      <c r="C627" s="115" t="s">
        <v>183</v>
      </c>
      <c r="D627" s="116"/>
      <c r="E627" s="117">
        <v>11</v>
      </c>
    </row>
    <row r="628" spans="1:5" ht="31.5">
      <c r="A628" s="113" t="s">
        <v>190</v>
      </c>
      <c r="B628" s="114" t="s">
        <v>636</v>
      </c>
      <c r="C628" s="115" t="s">
        <v>191</v>
      </c>
      <c r="D628" s="116"/>
      <c r="E628" s="117">
        <v>11</v>
      </c>
    </row>
    <row r="629" spans="1:5">
      <c r="A629" s="113" t="s">
        <v>620</v>
      </c>
      <c r="B629" s="114" t="s">
        <v>636</v>
      </c>
      <c r="C629" s="115" t="s">
        <v>191</v>
      </c>
      <c r="D629" s="116">
        <v>1006</v>
      </c>
      <c r="E629" s="117">
        <v>11</v>
      </c>
    </row>
    <row r="630" spans="1:5" s="107" customFormat="1">
      <c r="A630" s="108" t="s">
        <v>637</v>
      </c>
      <c r="B630" s="109" t="s">
        <v>638</v>
      </c>
      <c r="C630" s="110" t="s">
        <v>183</v>
      </c>
      <c r="D630" s="111"/>
      <c r="E630" s="112">
        <v>6546.3</v>
      </c>
    </row>
    <row r="631" spans="1:5" ht="31.5">
      <c r="A631" s="113" t="s">
        <v>639</v>
      </c>
      <c r="B631" s="114" t="s">
        <v>640</v>
      </c>
      <c r="C631" s="115" t="s">
        <v>183</v>
      </c>
      <c r="D631" s="116"/>
      <c r="E631" s="117">
        <v>2180.1999999999998</v>
      </c>
    </row>
    <row r="632" spans="1:5" ht="31.5">
      <c r="A632" s="113" t="s">
        <v>641</v>
      </c>
      <c r="B632" s="114" t="s">
        <v>642</v>
      </c>
      <c r="C632" s="115" t="s">
        <v>183</v>
      </c>
      <c r="D632" s="116"/>
      <c r="E632" s="117">
        <v>1467.9</v>
      </c>
    </row>
    <row r="633" spans="1:5">
      <c r="A633" s="113" t="s">
        <v>335</v>
      </c>
      <c r="B633" s="114" t="s">
        <v>643</v>
      </c>
      <c r="C633" s="115" t="s">
        <v>183</v>
      </c>
      <c r="D633" s="116"/>
      <c r="E633" s="117">
        <v>987.9</v>
      </c>
    </row>
    <row r="634" spans="1:5" ht="62.25" customHeight="1">
      <c r="A634" s="113" t="s">
        <v>206</v>
      </c>
      <c r="B634" s="114" t="s">
        <v>643</v>
      </c>
      <c r="C634" s="115" t="s">
        <v>207</v>
      </c>
      <c r="D634" s="116"/>
      <c r="E634" s="117">
        <v>987.9</v>
      </c>
    </row>
    <row r="635" spans="1:5" ht="47.25">
      <c r="A635" s="113" t="s">
        <v>644</v>
      </c>
      <c r="B635" s="114" t="s">
        <v>643</v>
      </c>
      <c r="C635" s="115" t="s">
        <v>207</v>
      </c>
      <c r="D635" s="116">
        <v>103</v>
      </c>
      <c r="E635" s="117">
        <v>987.9</v>
      </c>
    </row>
    <row r="636" spans="1:5" ht="139.5" customHeight="1">
      <c r="A636" s="113" t="s">
        <v>256</v>
      </c>
      <c r="B636" s="114" t="s">
        <v>645</v>
      </c>
      <c r="C636" s="115" t="s">
        <v>183</v>
      </c>
      <c r="D636" s="116"/>
      <c r="E636" s="117">
        <v>480</v>
      </c>
    </row>
    <row r="637" spans="1:5" ht="62.25" customHeight="1">
      <c r="A637" s="113" t="s">
        <v>206</v>
      </c>
      <c r="B637" s="114" t="s">
        <v>645</v>
      </c>
      <c r="C637" s="115" t="s">
        <v>207</v>
      </c>
      <c r="D637" s="116"/>
      <c r="E637" s="117">
        <v>480</v>
      </c>
    </row>
    <row r="638" spans="1:5" ht="47.25">
      <c r="A638" s="113" t="s">
        <v>644</v>
      </c>
      <c r="B638" s="114" t="s">
        <v>645</v>
      </c>
      <c r="C638" s="115" t="s">
        <v>207</v>
      </c>
      <c r="D638" s="116">
        <v>103</v>
      </c>
      <c r="E638" s="117">
        <v>480</v>
      </c>
    </row>
    <row r="639" spans="1:5" ht="31.5">
      <c r="A639" s="113" t="s">
        <v>646</v>
      </c>
      <c r="B639" s="114" t="s">
        <v>647</v>
      </c>
      <c r="C639" s="115" t="s">
        <v>183</v>
      </c>
      <c r="D639" s="116"/>
      <c r="E639" s="117">
        <v>712.3</v>
      </c>
    </row>
    <row r="640" spans="1:5">
      <c r="A640" s="113" t="s">
        <v>335</v>
      </c>
      <c r="B640" s="114" t="s">
        <v>648</v>
      </c>
      <c r="C640" s="115" t="s">
        <v>183</v>
      </c>
      <c r="D640" s="116"/>
      <c r="E640" s="117">
        <v>516.29999999999995</v>
      </c>
    </row>
    <row r="641" spans="1:5" ht="62.25" customHeight="1">
      <c r="A641" s="113" t="s">
        <v>206</v>
      </c>
      <c r="B641" s="114" t="s">
        <v>648</v>
      </c>
      <c r="C641" s="115" t="s">
        <v>207</v>
      </c>
      <c r="D641" s="116"/>
      <c r="E641" s="117">
        <v>481.4</v>
      </c>
    </row>
    <row r="642" spans="1:5" ht="47.25">
      <c r="A642" s="113" t="s">
        <v>644</v>
      </c>
      <c r="B642" s="114" t="s">
        <v>648</v>
      </c>
      <c r="C642" s="115" t="s">
        <v>207</v>
      </c>
      <c r="D642" s="116">
        <v>103</v>
      </c>
      <c r="E642" s="117">
        <v>481.4</v>
      </c>
    </row>
    <row r="643" spans="1:5" ht="31.5">
      <c r="A643" s="113" t="s">
        <v>190</v>
      </c>
      <c r="B643" s="114" t="s">
        <v>648</v>
      </c>
      <c r="C643" s="115" t="s">
        <v>191</v>
      </c>
      <c r="D643" s="116"/>
      <c r="E643" s="117">
        <v>34.9</v>
      </c>
    </row>
    <row r="644" spans="1:5" ht="47.25">
      <c r="A644" s="113" t="s">
        <v>644</v>
      </c>
      <c r="B644" s="114" t="s">
        <v>648</v>
      </c>
      <c r="C644" s="115" t="s">
        <v>191</v>
      </c>
      <c r="D644" s="116">
        <v>103</v>
      </c>
      <c r="E644" s="117">
        <v>34.9</v>
      </c>
    </row>
    <row r="645" spans="1:5" ht="139.5" customHeight="1">
      <c r="A645" s="113" t="s">
        <v>256</v>
      </c>
      <c r="B645" s="114" t="s">
        <v>649</v>
      </c>
      <c r="C645" s="115" t="s">
        <v>183</v>
      </c>
      <c r="D645" s="116"/>
      <c r="E645" s="117">
        <v>196</v>
      </c>
    </row>
    <row r="646" spans="1:5" ht="62.25" customHeight="1">
      <c r="A646" s="113" t="s">
        <v>206</v>
      </c>
      <c r="B646" s="114" t="s">
        <v>649</v>
      </c>
      <c r="C646" s="115" t="s">
        <v>207</v>
      </c>
      <c r="D646" s="116"/>
      <c r="E646" s="117">
        <v>196</v>
      </c>
    </row>
    <row r="647" spans="1:5" ht="47.25">
      <c r="A647" s="113" t="s">
        <v>644</v>
      </c>
      <c r="B647" s="114" t="s">
        <v>649</v>
      </c>
      <c r="C647" s="115" t="s">
        <v>207</v>
      </c>
      <c r="D647" s="116">
        <v>103</v>
      </c>
      <c r="E647" s="117">
        <v>196</v>
      </c>
    </row>
    <row r="648" spans="1:5" ht="31.5">
      <c r="A648" s="113" t="s">
        <v>650</v>
      </c>
      <c r="B648" s="114" t="s">
        <v>651</v>
      </c>
      <c r="C648" s="115" t="s">
        <v>183</v>
      </c>
      <c r="D648" s="116"/>
      <c r="E648" s="117">
        <v>2829.8</v>
      </c>
    </row>
    <row r="649" spans="1:5" ht="31.5">
      <c r="A649" s="113" t="s">
        <v>652</v>
      </c>
      <c r="B649" s="114" t="s">
        <v>653</v>
      </c>
      <c r="C649" s="115" t="s">
        <v>183</v>
      </c>
      <c r="D649" s="116"/>
      <c r="E649" s="117">
        <v>1390.6</v>
      </c>
    </row>
    <row r="650" spans="1:5">
      <c r="A650" s="113" t="s">
        <v>335</v>
      </c>
      <c r="B650" s="114" t="s">
        <v>654</v>
      </c>
      <c r="C650" s="115" t="s">
        <v>183</v>
      </c>
      <c r="D650" s="116"/>
      <c r="E650" s="117">
        <v>1390.6</v>
      </c>
    </row>
    <row r="651" spans="1:5" ht="62.25" customHeight="1">
      <c r="A651" s="113" t="s">
        <v>206</v>
      </c>
      <c r="B651" s="114" t="s">
        <v>654</v>
      </c>
      <c r="C651" s="115" t="s">
        <v>207</v>
      </c>
      <c r="D651" s="116"/>
      <c r="E651" s="117">
        <v>1390.6</v>
      </c>
    </row>
    <row r="652" spans="1:5" ht="47.25">
      <c r="A652" s="113" t="s">
        <v>393</v>
      </c>
      <c r="B652" s="114" t="s">
        <v>654</v>
      </c>
      <c r="C652" s="115" t="s">
        <v>207</v>
      </c>
      <c r="D652" s="116">
        <v>106</v>
      </c>
      <c r="E652" s="117">
        <v>1390.6</v>
      </c>
    </row>
    <row r="653" spans="1:5" ht="31.5">
      <c r="A653" s="113" t="s">
        <v>655</v>
      </c>
      <c r="B653" s="114" t="s">
        <v>656</v>
      </c>
      <c r="C653" s="115" t="s">
        <v>183</v>
      </c>
      <c r="D653" s="116"/>
      <c r="E653" s="117">
        <v>1439.2</v>
      </c>
    </row>
    <row r="654" spans="1:5" ht="31.5">
      <c r="A654" s="113" t="s">
        <v>197</v>
      </c>
      <c r="B654" s="114" t="s">
        <v>657</v>
      </c>
      <c r="C654" s="115" t="s">
        <v>183</v>
      </c>
      <c r="D654" s="116"/>
      <c r="E654" s="117">
        <v>10</v>
      </c>
    </row>
    <row r="655" spans="1:5" ht="31.5">
      <c r="A655" s="113" t="s">
        <v>190</v>
      </c>
      <c r="B655" s="114" t="s">
        <v>657</v>
      </c>
      <c r="C655" s="115" t="s">
        <v>191</v>
      </c>
      <c r="D655" s="116"/>
      <c r="E655" s="117">
        <v>10</v>
      </c>
    </row>
    <row r="656" spans="1:5" ht="31.5">
      <c r="A656" s="113" t="s">
        <v>199</v>
      </c>
      <c r="B656" s="114" t="s">
        <v>657</v>
      </c>
      <c r="C656" s="115" t="s">
        <v>191</v>
      </c>
      <c r="D656" s="116">
        <v>705</v>
      </c>
      <c r="E656" s="117">
        <v>10</v>
      </c>
    </row>
    <row r="657" spans="1:5">
      <c r="A657" s="113" t="s">
        <v>335</v>
      </c>
      <c r="B657" s="114" t="s">
        <v>658</v>
      </c>
      <c r="C657" s="115" t="s">
        <v>183</v>
      </c>
      <c r="D657" s="116"/>
      <c r="E657" s="117">
        <v>994.2</v>
      </c>
    </row>
    <row r="658" spans="1:5" ht="62.25" customHeight="1">
      <c r="A658" s="113" t="s">
        <v>206</v>
      </c>
      <c r="B658" s="114" t="s">
        <v>658</v>
      </c>
      <c r="C658" s="115" t="s">
        <v>207</v>
      </c>
      <c r="D658" s="116"/>
      <c r="E658" s="117">
        <v>985.7</v>
      </c>
    </row>
    <row r="659" spans="1:5" ht="47.25">
      <c r="A659" s="113" t="s">
        <v>393</v>
      </c>
      <c r="B659" s="114" t="s">
        <v>658</v>
      </c>
      <c r="C659" s="115" t="s">
        <v>207</v>
      </c>
      <c r="D659" s="116">
        <v>106</v>
      </c>
      <c r="E659" s="117">
        <v>985.7</v>
      </c>
    </row>
    <row r="660" spans="1:5" ht="31.5">
      <c r="A660" s="113" t="s">
        <v>190</v>
      </c>
      <c r="B660" s="114" t="s">
        <v>658</v>
      </c>
      <c r="C660" s="115" t="s">
        <v>191</v>
      </c>
      <c r="D660" s="116"/>
      <c r="E660" s="117">
        <v>8.5</v>
      </c>
    </row>
    <row r="661" spans="1:5" ht="47.25">
      <c r="A661" s="113" t="s">
        <v>393</v>
      </c>
      <c r="B661" s="114" t="s">
        <v>658</v>
      </c>
      <c r="C661" s="115" t="s">
        <v>191</v>
      </c>
      <c r="D661" s="116">
        <v>106</v>
      </c>
      <c r="E661" s="117">
        <v>8.5</v>
      </c>
    </row>
    <row r="662" spans="1:5" ht="139.5" customHeight="1">
      <c r="A662" s="113" t="s">
        <v>256</v>
      </c>
      <c r="B662" s="114" t="s">
        <v>659</v>
      </c>
      <c r="C662" s="115" t="s">
        <v>183</v>
      </c>
      <c r="D662" s="116"/>
      <c r="E662" s="117">
        <v>435</v>
      </c>
    </row>
    <row r="663" spans="1:5" ht="62.25" customHeight="1">
      <c r="A663" s="113" t="s">
        <v>206</v>
      </c>
      <c r="B663" s="114" t="s">
        <v>659</v>
      </c>
      <c r="C663" s="115" t="s">
        <v>207</v>
      </c>
      <c r="D663" s="116"/>
      <c r="E663" s="117">
        <v>435</v>
      </c>
    </row>
    <row r="664" spans="1:5" ht="47.25">
      <c r="A664" s="113" t="s">
        <v>393</v>
      </c>
      <c r="B664" s="114" t="s">
        <v>659</v>
      </c>
      <c r="C664" s="115" t="s">
        <v>207</v>
      </c>
      <c r="D664" s="116">
        <v>106</v>
      </c>
      <c r="E664" s="117">
        <v>435</v>
      </c>
    </row>
    <row r="665" spans="1:5">
      <c r="A665" s="113" t="s">
        <v>660</v>
      </c>
      <c r="B665" s="114" t="s">
        <v>661</v>
      </c>
      <c r="C665" s="115" t="s">
        <v>183</v>
      </c>
      <c r="D665" s="116"/>
      <c r="E665" s="117">
        <v>300</v>
      </c>
    </row>
    <row r="666" spans="1:5" ht="31.5">
      <c r="A666" s="113" t="s">
        <v>662</v>
      </c>
      <c r="B666" s="114" t="s">
        <v>663</v>
      </c>
      <c r="C666" s="115" t="s">
        <v>183</v>
      </c>
      <c r="D666" s="116"/>
      <c r="E666" s="117">
        <v>300</v>
      </c>
    </row>
    <row r="667" spans="1:5">
      <c r="A667" s="113" t="s">
        <v>202</v>
      </c>
      <c r="B667" s="114" t="s">
        <v>663</v>
      </c>
      <c r="C667" s="115" t="s">
        <v>203</v>
      </c>
      <c r="D667" s="116"/>
      <c r="E667" s="117">
        <v>300</v>
      </c>
    </row>
    <row r="668" spans="1:5">
      <c r="A668" s="113" t="s">
        <v>664</v>
      </c>
      <c r="B668" s="114" t="s">
        <v>663</v>
      </c>
      <c r="C668" s="115" t="s">
        <v>203</v>
      </c>
      <c r="D668" s="116">
        <v>111</v>
      </c>
      <c r="E668" s="117">
        <v>300</v>
      </c>
    </row>
    <row r="669" spans="1:5" ht="31.5">
      <c r="A669" s="113" t="s">
        <v>665</v>
      </c>
      <c r="B669" s="114" t="s">
        <v>666</v>
      </c>
      <c r="C669" s="115" t="s">
        <v>183</v>
      </c>
      <c r="D669" s="116"/>
      <c r="E669" s="117">
        <v>36</v>
      </c>
    </row>
    <row r="670" spans="1:5" ht="62.25" customHeight="1">
      <c r="A670" s="113" t="s">
        <v>667</v>
      </c>
      <c r="B670" s="114" t="s">
        <v>668</v>
      </c>
      <c r="C670" s="115" t="s">
        <v>183</v>
      </c>
      <c r="D670" s="116"/>
      <c r="E670" s="117">
        <v>36</v>
      </c>
    </row>
    <row r="671" spans="1:5" ht="31.5">
      <c r="A671" s="113" t="s">
        <v>190</v>
      </c>
      <c r="B671" s="114" t="s">
        <v>668</v>
      </c>
      <c r="C671" s="115" t="s">
        <v>191</v>
      </c>
      <c r="D671" s="116"/>
      <c r="E671" s="117">
        <v>36</v>
      </c>
    </row>
    <row r="672" spans="1:5">
      <c r="A672" s="113" t="s">
        <v>669</v>
      </c>
      <c r="B672" s="114" t="s">
        <v>668</v>
      </c>
      <c r="C672" s="115" t="s">
        <v>191</v>
      </c>
      <c r="D672" s="116">
        <v>204</v>
      </c>
      <c r="E672" s="117">
        <v>36</v>
      </c>
    </row>
    <row r="673" spans="1:5" ht="31.5" customHeight="1">
      <c r="A673" s="113" t="s">
        <v>670</v>
      </c>
      <c r="B673" s="114" t="s">
        <v>671</v>
      </c>
      <c r="C673" s="115" t="s">
        <v>183</v>
      </c>
      <c r="D673" s="116"/>
      <c r="E673" s="117">
        <v>739.9</v>
      </c>
    </row>
    <row r="674" spans="1:5" ht="47.25">
      <c r="A674" s="113" t="s">
        <v>672</v>
      </c>
      <c r="B674" s="114" t="s">
        <v>673</v>
      </c>
      <c r="C674" s="115" t="s">
        <v>183</v>
      </c>
      <c r="D674" s="116"/>
      <c r="E674" s="117">
        <v>739.9</v>
      </c>
    </row>
    <row r="675" spans="1:5" ht="63" customHeight="1">
      <c r="A675" s="113" t="s">
        <v>674</v>
      </c>
      <c r="B675" s="114" t="s">
        <v>675</v>
      </c>
      <c r="C675" s="115" t="s">
        <v>183</v>
      </c>
      <c r="D675" s="116"/>
      <c r="E675" s="117">
        <v>739.9</v>
      </c>
    </row>
    <row r="676" spans="1:5">
      <c r="A676" s="113" t="s">
        <v>202</v>
      </c>
      <c r="B676" s="114" t="s">
        <v>675</v>
      </c>
      <c r="C676" s="115" t="s">
        <v>203</v>
      </c>
      <c r="D676" s="116"/>
      <c r="E676" s="117">
        <v>739.9</v>
      </c>
    </row>
    <row r="677" spans="1:5">
      <c r="A677" s="113" t="s">
        <v>342</v>
      </c>
      <c r="B677" s="114" t="s">
        <v>675</v>
      </c>
      <c r="C677" s="115" t="s">
        <v>203</v>
      </c>
      <c r="D677" s="116">
        <v>113</v>
      </c>
      <c r="E677" s="117">
        <v>739.9</v>
      </c>
    </row>
    <row r="678" spans="1:5" ht="47.25">
      <c r="A678" s="113" t="s">
        <v>676</v>
      </c>
      <c r="B678" s="114" t="s">
        <v>677</v>
      </c>
      <c r="C678" s="115" t="s">
        <v>183</v>
      </c>
      <c r="D678" s="116"/>
      <c r="E678" s="117">
        <v>460.4</v>
      </c>
    </row>
    <row r="679" spans="1:5" ht="47.25">
      <c r="A679" s="113" t="s">
        <v>678</v>
      </c>
      <c r="B679" s="114" t="s">
        <v>679</v>
      </c>
      <c r="C679" s="115" t="s">
        <v>183</v>
      </c>
      <c r="D679" s="116"/>
      <c r="E679" s="117">
        <v>460.4</v>
      </c>
    </row>
    <row r="680" spans="1:5" ht="20.25" customHeight="1">
      <c r="A680" s="113" t="s">
        <v>680</v>
      </c>
      <c r="B680" s="114" t="s">
        <v>681</v>
      </c>
      <c r="C680" s="115" t="s">
        <v>183</v>
      </c>
      <c r="D680" s="116"/>
      <c r="E680" s="117">
        <v>460.4</v>
      </c>
    </row>
    <row r="681" spans="1:5" ht="31.5">
      <c r="A681" s="113" t="s">
        <v>190</v>
      </c>
      <c r="B681" s="114" t="s">
        <v>681</v>
      </c>
      <c r="C681" s="115" t="s">
        <v>191</v>
      </c>
      <c r="D681" s="116"/>
      <c r="E681" s="117">
        <v>460.4</v>
      </c>
    </row>
    <row r="682" spans="1:5">
      <c r="A682" s="113" t="s">
        <v>342</v>
      </c>
      <c r="B682" s="114" t="s">
        <v>681</v>
      </c>
      <c r="C682" s="115" t="s">
        <v>191</v>
      </c>
      <c r="D682" s="116">
        <v>113</v>
      </c>
      <c r="E682" s="117">
        <v>460.4</v>
      </c>
    </row>
    <row r="683" spans="1:5" s="107" customFormat="1">
      <c r="A683" s="259" t="s">
        <v>682</v>
      </c>
      <c r="B683" s="260"/>
      <c r="C683" s="260"/>
      <c r="D683" s="261"/>
      <c r="E683" s="112">
        <v>1380211</v>
      </c>
    </row>
    <row r="684" spans="1:5" ht="25.5" customHeight="1">
      <c r="A684" s="118"/>
      <c r="B684" s="119"/>
      <c r="C684" s="119"/>
      <c r="D684" s="119"/>
      <c r="E684" s="120"/>
    </row>
    <row r="685" spans="1:5" ht="11.25" customHeight="1">
      <c r="A685" s="121"/>
      <c r="B685" s="122"/>
      <c r="C685" s="122"/>
      <c r="D685" s="122"/>
      <c r="E685" s="123"/>
    </row>
    <row r="686" spans="1:5">
      <c r="A686" s="98" t="s">
        <v>2</v>
      </c>
      <c r="D686" s="254" t="s">
        <v>0</v>
      </c>
      <c r="E686" s="254"/>
    </row>
  </sheetData>
  <autoFilter ref="A18:U683"/>
  <mergeCells count="6">
    <mergeCell ref="D686:E686"/>
    <mergeCell ref="A14:E14"/>
    <mergeCell ref="A16:A17"/>
    <mergeCell ref="B16:D16"/>
    <mergeCell ref="E16:E17"/>
    <mergeCell ref="A683:D683"/>
  </mergeCells>
  <pageMargins left="0.78740157480314965" right="0.39370078740157483" top="0.78740157480314965" bottom="0.39370078740157483" header="0.51181102362204722" footer="0.11811023622047245"/>
  <pageSetup paperSize="9" scale="7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7"/>
  <sheetViews>
    <sheetView showGridLines="0" workbookViewId="0">
      <selection activeCell="I25" sqref="I25"/>
    </sheetView>
  </sheetViews>
  <sheetFormatPr defaultRowHeight="15.75"/>
  <cols>
    <col min="1" max="1" width="61.140625" style="98" customWidth="1"/>
    <col min="2" max="2" width="12.7109375" style="124" bestFit="1" customWidth="1"/>
    <col min="3" max="3" width="9" style="124" customWidth="1"/>
    <col min="4" max="4" width="10.85546875" style="124" customWidth="1"/>
    <col min="5" max="6" width="13.140625" style="98" bestFit="1" customWidth="1"/>
    <col min="7" max="240" width="9.140625" style="98" customWidth="1"/>
    <col min="241" max="16384" width="9.140625" style="98"/>
  </cols>
  <sheetData>
    <row r="1" spans="1:6">
      <c r="A1" s="125"/>
      <c r="B1" s="126"/>
      <c r="C1" s="126"/>
      <c r="D1" s="126"/>
      <c r="E1" s="125"/>
    </row>
    <row r="2" spans="1:6">
      <c r="A2" s="125"/>
      <c r="B2" s="126"/>
      <c r="C2" s="126"/>
      <c r="D2" s="126"/>
      <c r="E2" s="125"/>
    </row>
    <row r="3" spans="1:6">
      <c r="A3" s="125"/>
      <c r="B3" s="126"/>
      <c r="C3" s="126"/>
      <c r="D3" s="126"/>
      <c r="E3" s="125"/>
    </row>
    <row r="4" spans="1:6">
      <c r="A4" s="125"/>
      <c r="B4" s="126"/>
      <c r="C4" s="126"/>
      <c r="D4" s="126"/>
      <c r="E4" s="125"/>
    </row>
    <row r="5" spans="1:6">
      <c r="A5" s="125"/>
      <c r="B5" s="126"/>
      <c r="C5" s="126"/>
      <c r="D5" s="126"/>
      <c r="E5" s="125"/>
    </row>
    <row r="6" spans="1:6">
      <c r="A6" s="125"/>
      <c r="B6" s="126"/>
      <c r="C6" s="126"/>
      <c r="D6" s="126"/>
      <c r="E6" s="125"/>
    </row>
    <row r="7" spans="1:6">
      <c r="A7" s="125"/>
      <c r="B7" s="126"/>
      <c r="C7" s="126"/>
      <c r="D7" s="126"/>
      <c r="E7" s="125"/>
    </row>
    <row r="8" spans="1:6">
      <c r="A8" s="127"/>
      <c r="B8" s="128"/>
      <c r="C8" s="128"/>
      <c r="D8" s="128"/>
      <c r="E8" s="127"/>
    </row>
    <row r="9" spans="1:6">
      <c r="A9" s="127"/>
      <c r="B9" s="128"/>
      <c r="C9" s="128"/>
      <c r="D9" s="128"/>
      <c r="E9" s="127"/>
    </row>
    <row r="10" spans="1:6">
      <c r="A10" s="127"/>
      <c r="B10" s="128"/>
      <c r="C10" s="128"/>
      <c r="D10" s="128"/>
      <c r="E10" s="127"/>
    </row>
    <row r="11" spans="1:6" ht="12.75" customHeight="1">
      <c r="A11" s="127"/>
      <c r="B11" s="128"/>
      <c r="C11" s="128"/>
      <c r="D11" s="128"/>
      <c r="E11" s="127"/>
      <c r="F11" s="123"/>
    </row>
    <row r="12" spans="1:6" ht="16.5" customHeight="1">
      <c r="A12" s="127"/>
      <c r="B12" s="128"/>
      <c r="C12" s="128"/>
      <c r="D12" s="128"/>
      <c r="E12" s="127"/>
      <c r="F12" s="123"/>
    </row>
    <row r="13" spans="1:6" ht="16.5" customHeight="1">
      <c r="A13" s="127"/>
      <c r="B13" s="128"/>
      <c r="C13" s="128"/>
      <c r="D13" s="128"/>
      <c r="E13" s="127"/>
      <c r="F13" s="123"/>
    </row>
    <row r="14" spans="1:6" ht="77.25" customHeight="1">
      <c r="A14" s="255" t="s">
        <v>683</v>
      </c>
      <c r="B14" s="255"/>
      <c r="C14" s="255"/>
      <c r="D14" s="255"/>
      <c r="E14" s="255"/>
      <c r="F14" s="255"/>
    </row>
    <row r="15" spans="1:6" ht="18.75">
      <c r="A15" s="103"/>
      <c r="B15" s="103"/>
      <c r="C15" s="103"/>
      <c r="D15" s="103"/>
      <c r="E15" s="103"/>
      <c r="F15" s="103"/>
    </row>
    <row r="16" spans="1:6">
      <c r="A16" s="258" t="s">
        <v>175</v>
      </c>
      <c r="B16" s="257" t="s">
        <v>176</v>
      </c>
      <c r="C16" s="257"/>
      <c r="D16" s="257"/>
      <c r="E16" s="258" t="s">
        <v>177</v>
      </c>
      <c r="F16" s="258"/>
    </row>
    <row r="17" spans="1:6" ht="24">
      <c r="A17" s="258"/>
      <c r="B17" s="104" t="s">
        <v>178</v>
      </c>
      <c r="C17" s="104" t="s">
        <v>179</v>
      </c>
      <c r="D17" s="105" t="s">
        <v>180</v>
      </c>
      <c r="E17" s="104">
        <v>2021</v>
      </c>
      <c r="F17" s="105">
        <v>2022</v>
      </c>
    </row>
    <row r="18" spans="1:6">
      <c r="A18" s="129">
        <v>1</v>
      </c>
      <c r="B18" s="129">
        <v>2</v>
      </c>
      <c r="C18" s="129">
        <v>3</v>
      </c>
      <c r="D18" s="129">
        <v>4</v>
      </c>
      <c r="E18" s="129">
        <v>5</v>
      </c>
      <c r="F18" s="129">
        <v>6</v>
      </c>
    </row>
    <row r="19" spans="1:6" s="107" customFormat="1" ht="31.5">
      <c r="A19" s="108" t="s">
        <v>181</v>
      </c>
      <c r="B19" s="109" t="s">
        <v>182</v>
      </c>
      <c r="C19" s="110" t="s">
        <v>183</v>
      </c>
      <c r="D19" s="111"/>
      <c r="E19" s="112">
        <v>806476.5</v>
      </c>
      <c r="F19" s="112">
        <v>806426</v>
      </c>
    </row>
    <row r="20" spans="1:6" ht="31.5">
      <c r="A20" s="113" t="s">
        <v>184</v>
      </c>
      <c r="B20" s="114" t="s">
        <v>185</v>
      </c>
      <c r="C20" s="115" t="s">
        <v>183</v>
      </c>
      <c r="D20" s="116"/>
      <c r="E20" s="117">
        <v>791714.8</v>
      </c>
      <c r="F20" s="117">
        <v>791312.3</v>
      </c>
    </row>
    <row r="21" spans="1:6" ht="31.5">
      <c r="A21" s="113" t="s">
        <v>186</v>
      </c>
      <c r="B21" s="114" t="s">
        <v>187</v>
      </c>
      <c r="C21" s="115" t="s">
        <v>183</v>
      </c>
      <c r="D21" s="116"/>
      <c r="E21" s="117">
        <v>231146.6</v>
      </c>
      <c r="F21" s="117">
        <v>231263.9</v>
      </c>
    </row>
    <row r="22" spans="1:6" ht="31.5">
      <c r="A22" s="113" t="s">
        <v>188</v>
      </c>
      <c r="B22" s="114" t="s">
        <v>189</v>
      </c>
      <c r="C22" s="115" t="s">
        <v>183</v>
      </c>
      <c r="D22" s="116"/>
      <c r="E22" s="117">
        <v>994.9</v>
      </c>
      <c r="F22" s="117">
        <v>885.6</v>
      </c>
    </row>
    <row r="23" spans="1:6" ht="31.5">
      <c r="A23" s="113" t="s">
        <v>190</v>
      </c>
      <c r="B23" s="114" t="s">
        <v>189</v>
      </c>
      <c r="C23" s="115" t="s">
        <v>191</v>
      </c>
      <c r="D23" s="116"/>
      <c r="E23" s="117">
        <v>994.9</v>
      </c>
      <c r="F23" s="117">
        <v>885.6</v>
      </c>
    </row>
    <row r="24" spans="1:6">
      <c r="A24" s="113" t="s">
        <v>192</v>
      </c>
      <c r="B24" s="114" t="s">
        <v>189</v>
      </c>
      <c r="C24" s="115" t="s">
        <v>191</v>
      </c>
      <c r="D24" s="116">
        <v>701</v>
      </c>
      <c r="E24" s="117">
        <v>994.9</v>
      </c>
      <c r="F24" s="117">
        <v>885.6</v>
      </c>
    </row>
    <row r="25" spans="1:6" ht="18" customHeight="1">
      <c r="A25" s="113" t="s">
        <v>195</v>
      </c>
      <c r="B25" s="114" t="s">
        <v>196</v>
      </c>
      <c r="C25" s="115" t="s">
        <v>183</v>
      </c>
      <c r="D25" s="116"/>
      <c r="E25" s="117">
        <v>33.4</v>
      </c>
      <c r="F25" s="117">
        <v>33.4</v>
      </c>
    </row>
    <row r="26" spans="1:6" ht="31.5">
      <c r="A26" s="113" t="s">
        <v>190</v>
      </c>
      <c r="B26" s="114" t="s">
        <v>196</v>
      </c>
      <c r="C26" s="115" t="s">
        <v>191</v>
      </c>
      <c r="D26" s="116"/>
      <c r="E26" s="117">
        <v>33.4</v>
      </c>
      <c r="F26" s="117">
        <v>33.4</v>
      </c>
    </row>
    <row r="27" spans="1:6">
      <c r="A27" s="113" t="s">
        <v>192</v>
      </c>
      <c r="B27" s="114" t="s">
        <v>196</v>
      </c>
      <c r="C27" s="115" t="s">
        <v>191</v>
      </c>
      <c r="D27" s="116">
        <v>701</v>
      </c>
      <c r="E27" s="117">
        <v>33.4</v>
      </c>
      <c r="F27" s="117">
        <v>33.4</v>
      </c>
    </row>
    <row r="28" spans="1:6" ht="31.5">
      <c r="A28" s="113" t="s">
        <v>197</v>
      </c>
      <c r="B28" s="114" t="s">
        <v>198</v>
      </c>
      <c r="C28" s="115" t="s">
        <v>183</v>
      </c>
      <c r="D28" s="116"/>
      <c r="E28" s="117">
        <v>153.69999999999999</v>
      </c>
      <c r="F28" s="117">
        <v>153.69999999999999</v>
      </c>
    </row>
    <row r="29" spans="1:6" ht="31.5">
      <c r="A29" s="113" t="s">
        <v>190</v>
      </c>
      <c r="B29" s="114" t="s">
        <v>198</v>
      </c>
      <c r="C29" s="115" t="s">
        <v>191</v>
      </c>
      <c r="D29" s="116"/>
      <c r="E29" s="117">
        <v>153.69999999999999</v>
      </c>
      <c r="F29" s="117">
        <v>153.69999999999999</v>
      </c>
    </row>
    <row r="30" spans="1:6" ht="31.5">
      <c r="A30" s="113" t="s">
        <v>199</v>
      </c>
      <c r="B30" s="114" t="s">
        <v>198</v>
      </c>
      <c r="C30" s="115" t="s">
        <v>191</v>
      </c>
      <c r="D30" s="116">
        <v>705</v>
      </c>
      <c r="E30" s="117">
        <v>153.69999999999999</v>
      </c>
      <c r="F30" s="117">
        <v>153.69999999999999</v>
      </c>
    </row>
    <row r="31" spans="1:6">
      <c r="A31" s="113" t="s">
        <v>200</v>
      </c>
      <c r="B31" s="114" t="s">
        <v>201</v>
      </c>
      <c r="C31" s="115" t="s">
        <v>183</v>
      </c>
      <c r="D31" s="116"/>
      <c r="E31" s="117">
        <v>38747.699999999997</v>
      </c>
      <c r="F31" s="117">
        <v>37021.9</v>
      </c>
    </row>
    <row r="32" spans="1:6" ht="31.5">
      <c r="A32" s="113" t="s">
        <v>190</v>
      </c>
      <c r="B32" s="114" t="s">
        <v>201</v>
      </c>
      <c r="C32" s="115" t="s">
        <v>191</v>
      </c>
      <c r="D32" s="116"/>
      <c r="E32" s="117">
        <v>38084.6</v>
      </c>
      <c r="F32" s="117">
        <v>36358.800000000003</v>
      </c>
    </row>
    <row r="33" spans="1:6">
      <c r="A33" s="113" t="s">
        <v>192</v>
      </c>
      <c r="B33" s="114" t="s">
        <v>201</v>
      </c>
      <c r="C33" s="115" t="s">
        <v>191</v>
      </c>
      <c r="D33" s="116">
        <v>701</v>
      </c>
      <c r="E33" s="117">
        <v>38084.6</v>
      </c>
      <c r="F33" s="117">
        <v>36358.800000000003</v>
      </c>
    </row>
    <row r="34" spans="1:6">
      <c r="A34" s="113" t="s">
        <v>202</v>
      </c>
      <c r="B34" s="114" t="s">
        <v>201</v>
      </c>
      <c r="C34" s="115" t="s">
        <v>203</v>
      </c>
      <c r="D34" s="116"/>
      <c r="E34" s="117">
        <v>663.1</v>
      </c>
      <c r="F34" s="117">
        <v>663.1</v>
      </c>
    </row>
    <row r="35" spans="1:6">
      <c r="A35" s="113" t="s">
        <v>192</v>
      </c>
      <c r="B35" s="114" t="s">
        <v>201</v>
      </c>
      <c r="C35" s="115" t="s">
        <v>203</v>
      </c>
      <c r="D35" s="116">
        <v>701</v>
      </c>
      <c r="E35" s="117">
        <v>663.1</v>
      </c>
      <c r="F35" s="117">
        <v>663.1</v>
      </c>
    </row>
    <row r="36" spans="1:6" ht="63">
      <c r="A36" s="113" t="s">
        <v>204</v>
      </c>
      <c r="B36" s="114" t="s">
        <v>205</v>
      </c>
      <c r="C36" s="115" t="s">
        <v>183</v>
      </c>
      <c r="D36" s="116"/>
      <c r="E36" s="117">
        <v>191170.1</v>
      </c>
      <c r="F36" s="117">
        <v>191170.1</v>
      </c>
    </row>
    <row r="37" spans="1:6" ht="63" customHeight="1">
      <c r="A37" s="113" t="s">
        <v>206</v>
      </c>
      <c r="B37" s="114" t="s">
        <v>205</v>
      </c>
      <c r="C37" s="115" t="s">
        <v>207</v>
      </c>
      <c r="D37" s="116"/>
      <c r="E37" s="117">
        <v>189788.1</v>
      </c>
      <c r="F37" s="117">
        <v>189788.1</v>
      </c>
    </row>
    <row r="38" spans="1:6">
      <c r="A38" s="113" t="s">
        <v>192</v>
      </c>
      <c r="B38" s="114" t="s">
        <v>205</v>
      </c>
      <c r="C38" s="115" t="s">
        <v>207</v>
      </c>
      <c r="D38" s="116">
        <v>701</v>
      </c>
      <c r="E38" s="117">
        <v>189788.1</v>
      </c>
      <c r="F38" s="117">
        <v>189788.1</v>
      </c>
    </row>
    <row r="39" spans="1:6" ht="31.5">
      <c r="A39" s="113" t="s">
        <v>190</v>
      </c>
      <c r="B39" s="114" t="s">
        <v>205</v>
      </c>
      <c r="C39" s="115" t="s">
        <v>191</v>
      </c>
      <c r="D39" s="116"/>
      <c r="E39" s="117">
        <v>1382</v>
      </c>
      <c r="F39" s="117">
        <v>1382</v>
      </c>
    </row>
    <row r="40" spans="1:6">
      <c r="A40" s="113" t="s">
        <v>192</v>
      </c>
      <c r="B40" s="114" t="s">
        <v>205</v>
      </c>
      <c r="C40" s="115" t="s">
        <v>191</v>
      </c>
      <c r="D40" s="116">
        <v>701</v>
      </c>
      <c r="E40" s="117">
        <v>1382</v>
      </c>
      <c r="F40" s="117">
        <v>1382</v>
      </c>
    </row>
    <row r="41" spans="1:6" ht="31.5">
      <c r="A41" s="113" t="s">
        <v>235</v>
      </c>
      <c r="B41" s="114" t="s">
        <v>684</v>
      </c>
      <c r="C41" s="115" t="s">
        <v>183</v>
      </c>
      <c r="D41" s="116"/>
      <c r="E41" s="117">
        <v>0</v>
      </c>
      <c r="F41" s="117">
        <v>1950</v>
      </c>
    </row>
    <row r="42" spans="1:6" ht="31.5">
      <c r="A42" s="113" t="s">
        <v>190</v>
      </c>
      <c r="B42" s="114" t="s">
        <v>684</v>
      </c>
      <c r="C42" s="115" t="s">
        <v>191</v>
      </c>
      <c r="D42" s="116"/>
      <c r="E42" s="117">
        <v>0</v>
      </c>
      <c r="F42" s="117">
        <v>1950</v>
      </c>
    </row>
    <row r="43" spans="1:6">
      <c r="A43" s="113" t="s">
        <v>192</v>
      </c>
      <c r="B43" s="114" t="s">
        <v>684</v>
      </c>
      <c r="C43" s="115" t="s">
        <v>191</v>
      </c>
      <c r="D43" s="116">
        <v>701</v>
      </c>
      <c r="E43" s="117">
        <v>0</v>
      </c>
      <c r="F43" s="117">
        <v>1950</v>
      </c>
    </row>
    <row r="44" spans="1:6" ht="110.25">
      <c r="A44" s="113" t="s">
        <v>237</v>
      </c>
      <c r="B44" s="114" t="s">
        <v>685</v>
      </c>
      <c r="C44" s="115" t="s">
        <v>183</v>
      </c>
      <c r="D44" s="116"/>
      <c r="E44" s="117">
        <v>46.8</v>
      </c>
      <c r="F44" s="117">
        <v>49.2</v>
      </c>
    </row>
    <row r="45" spans="1:6" ht="31.5">
      <c r="A45" s="113" t="s">
        <v>190</v>
      </c>
      <c r="B45" s="114" t="s">
        <v>685</v>
      </c>
      <c r="C45" s="115" t="s">
        <v>191</v>
      </c>
      <c r="D45" s="116"/>
      <c r="E45" s="117">
        <v>46.8</v>
      </c>
      <c r="F45" s="117">
        <v>49.2</v>
      </c>
    </row>
    <row r="46" spans="1:6">
      <c r="A46" s="113" t="s">
        <v>192</v>
      </c>
      <c r="B46" s="114" t="s">
        <v>685</v>
      </c>
      <c r="C46" s="115" t="s">
        <v>191</v>
      </c>
      <c r="D46" s="116">
        <v>701</v>
      </c>
      <c r="E46" s="117">
        <v>46.8</v>
      </c>
      <c r="F46" s="117">
        <v>49.2</v>
      </c>
    </row>
    <row r="47" spans="1:6" ht="31.5">
      <c r="A47" s="113" t="s">
        <v>210</v>
      </c>
      <c r="B47" s="114" t="s">
        <v>211</v>
      </c>
      <c r="C47" s="115" t="s">
        <v>183</v>
      </c>
      <c r="D47" s="116"/>
      <c r="E47" s="117">
        <v>489276.2</v>
      </c>
      <c r="F47" s="117">
        <v>488064.6</v>
      </c>
    </row>
    <row r="48" spans="1:6" ht="31.5">
      <c r="A48" s="113" t="s">
        <v>188</v>
      </c>
      <c r="B48" s="114" t="s">
        <v>212</v>
      </c>
      <c r="C48" s="115" t="s">
        <v>183</v>
      </c>
      <c r="D48" s="116"/>
      <c r="E48" s="117">
        <v>793.5</v>
      </c>
      <c r="F48" s="117">
        <v>793.8</v>
      </c>
    </row>
    <row r="49" spans="1:6" ht="31.5">
      <c r="A49" s="113" t="s">
        <v>190</v>
      </c>
      <c r="B49" s="114" t="s">
        <v>212</v>
      </c>
      <c r="C49" s="115" t="s">
        <v>191</v>
      </c>
      <c r="D49" s="116"/>
      <c r="E49" s="117">
        <v>793.5</v>
      </c>
      <c r="F49" s="117">
        <v>793.8</v>
      </c>
    </row>
    <row r="50" spans="1:6">
      <c r="A50" s="113" t="s">
        <v>213</v>
      </c>
      <c r="B50" s="114" t="s">
        <v>212</v>
      </c>
      <c r="C50" s="115" t="s">
        <v>191</v>
      </c>
      <c r="D50" s="116">
        <v>702</v>
      </c>
      <c r="E50" s="117">
        <v>793.5</v>
      </c>
      <c r="F50" s="117">
        <v>793.8</v>
      </c>
    </row>
    <row r="51" spans="1:6">
      <c r="A51" s="113" t="s">
        <v>193</v>
      </c>
      <c r="B51" s="114" t="s">
        <v>214</v>
      </c>
      <c r="C51" s="115" t="s">
        <v>183</v>
      </c>
      <c r="D51" s="116"/>
      <c r="E51" s="117">
        <v>1100</v>
      </c>
      <c r="F51" s="117">
        <v>1100</v>
      </c>
    </row>
    <row r="52" spans="1:6" ht="31.5">
      <c r="A52" s="113" t="s">
        <v>190</v>
      </c>
      <c r="B52" s="114" t="s">
        <v>214</v>
      </c>
      <c r="C52" s="115" t="s">
        <v>191</v>
      </c>
      <c r="D52" s="116"/>
      <c r="E52" s="117">
        <v>1100</v>
      </c>
      <c r="F52" s="117">
        <v>1100</v>
      </c>
    </row>
    <row r="53" spans="1:6">
      <c r="A53" s="113" t="s">
        <v>213</v>
      </c>
      <c r="B53" s="114" t="s">
        <v>214</v>
      </c>
      <c r="C53" s="115" t="s">
        <v>191</v>
      </c>
      <c r="D53" s="116">
        <v>702</v>
      </c>
      <c r="E53" s="117">
        <v>1100</v>
      </c>
      <c r="F53" s="117">
        <v>1100</v>
      </c>
    </row>
    <row r="54" spans="1:6" ht="21.75" customHeight="1">
      <c r="A54" s="113" t="s">
        <v>195</v>
      </c>
      <c r="B54" s="114" t="s">
        <v>215</v>
      </c>
      <c r="C54" s="115" t="s">
        <v>183</v>
      </c>
      <c r="D54" s="116"/>
      <c r="E54" s="117">
        <v>90.5</v>
      </c>
      <c r="F54" s="117">
        <v>90.5</v>
      </c>
    </row>
    <row r="55" spans="1:6" ht="31.5">
      <c r="A55" s="113" t="s">
        <v>190</v>
      </c>
      <c r="B55" s="114" t="s">
        <v>215</v>
      </c>
      <c r="C55" s="115" t="s">
        <v>191</v>
      </c>
      <c r="D55" s="116"/>
      <c r="E55" s="117">
        <v>90.5</v>
      </c>
      <c r="F55" s="117">
        <v>90.5</v>
      </c>
    </row>
    <row r="56" spans="1:6">
      <c r="A56" s="113" t="s">
        <v>213</v>
      </c>
      <c r="B56" s="114" t="s">
        <v>215</v>
      </c>
      <c r="C56" s="115" t="s">
        <v>191</v>
      </c>
      <c r="D56" s="116">
        <v>702</v>
      </c>
      <c r="E56" s="117">
        <v>90.5</v>
      </c>
      <c r="F56" s="117">
        <v>90.5</v>
      </c>
    </row>
    <row r="57" spans="1:6" ht="31.5">
      <c r="A57" s="113" t="s">
        <v>216</v>
      </c>
      <c r="B57" s="114" t="s">
        <v>217</v>
      </c>
      <c r="C57" s="115" t="s">
        <v>183</v>
      </c>
      <c r="D57" s="116"/>
      <c r="E57" s="117">
        <v>8585.7000000000007</v>
      </c>
      <c r="F57" s="117">
        <v>8585.7000000000007</v>
      </c>
    </row>
    <row r="58" spans="1:6" ht="31.5">
      <c r="A58" s="113" t="s">
        <v>190</v>
      </c>
      <c r="B58" s="114" t="s">
        <v>217</v>
      </c>
      <c r="C58" s="115" t="s">
        <v>191</v>
      </c>
      <c r="D58" s="116"/>
      <c r="E58" s="117">
        <v>8585.7000000000007</v>
      </c>
      <c r="F58" s="117">
        <v>8585.7000000000007</v>
      </c>
    </row>
    <row r="59" spans="1:6">
      <c r="A59" s="113" t="s">
        <v>213</v>
      </c>
      <c r="B59" s="114" t="s">
        <v>217</v>
      </c>
      <c r="C59" s="115" t="s">
        <v>191</v>
      </c>
      <c r="D59" s="116">
        <v>702</v>
      </c>
      <c r="E59" s="117">
        <v>8585.7000000000007</v>
      </c>
      <c r="F59" s="117">
        <v>8585.7000000000007</v>
      </c>
    </row>
    <row r="60" spans="1:6" ht="31.5">
      <c r="A60" s="113" t="s">
        <v>218</v>
      </c>
      <c r="B60" s="114" t="s">
        <v>219</v>
      </c>
      <c r="C60" s="115" t="s">
        <v>183</v>
      </c>
      <c r="D60" s="116"/>
      <c r="E60" s="117">
        <v>120</v>
      </c>
      <c r="F60" s="117">
        <v>120</v>
      </c>
    </row>
    <row r="61" spans="1:6" ht="63" customHeight="1">
      <c r="A61" s="113" t="s">
        <v>206</v>
      </c>
      <c r="B61" s="114" t="s">
        <v>219</v>
      </c>
      <c r="C61" s="115" t="s">
        <v>207</v>
      </c>
      <c r="D61" s="116"/>
      <c r="E61" s="117">
        <v>120</v>
      </c>
      <c r="F61" s="117">
        <v>120</v>
      </c>
    </row>
    <row r="62" spans="1:6">
      <c r="A62" s="113" t="s">
        <v>213</v>
      </c>
      <c r="B62" s="114" t="s">
        <v>219</v>
      </c>
      <c r="C62" s="115" t="s">
        <v>207</v>
      </c>
      <c r="D62" s="116">
        <v>702</v>
      </c>
      <c r="E62" s="117">
        <v>120</v>
      </c>
      <c r="F62" s="117">
        <v>120</v>
      </c>
    </row>
    <row r="63" spans="1:6">
      <c r="A63" s="113" t="s">
        <v>220</v>
      </c>
      <c r="B63" s="114" t="s">
        <v>221</v>
      </c>
      <c r="C63" s="115" t="s">
        <v>183</v>
      </c>
      <c r="D63" s="116"/>
      <c r="E63" s="117">
        <v>15</v>
      </c>
      <c r="F63" s="117">
        <v>15</v>
      </c>
    </row>
    <row r="64" spans="1:6" ht="31.5">
      <c r="A64" s="113" t="s">
        <v>190</v>
      </c>
      <c r="B64" s="114" t="s">
        <v>221</v>
      </c>
      <c r="C64" s="115" t="s">
        <v>191</v>
      </c>
      <c r="D64" s="116"/>
      <c r="E64" s="117">
        <v>15</v>
      </c>
      <c r="F64" s="117">
        <v>15</v>
      </c>
    </row>
    <row r="65" spans="1:6">
      <c r="A65" s="113" t="s">
        <v>213</v>
      </c>
      <c r="B65" s="114" t="s">
        <v>221</v>
      </c>
      <c r="C65" s="115" t="s">
        <v>191</v>
      </c>
      <c r="D65" s="116">
        <v>702</v>
      </c>
      <c r="E65" s="117">
        <v>15</v>
      </c>
      <c r="F65" s="117">
        <v>15</v>
      </c>
    </row>
    <row r="66" spans="1:6" ht="18.75" customHeight="1">
      <c r="A66" s="113" t="s">
        <v>222</v>
      </c>
      <c r="B66" s="114" t="s">
        <v>223</v>
      </c>
      <c r="C66" s="115" t="s">
        <v>183</v>
      </c>
      <c r="D66" s="116"/>
      <c r="E66" s="117">
        <v>94.2</v>
      </c>
      <c r="F66" s="117">
        <v>99.6</v>
      </c>
    </row>
    <row r="67" spans="1:6" ht="31.5">
      <c r="A67" s="113" t="s">
        <v>190</v>
      </c>
      <c r="B67" s="114" t="s">
        <v>223</v>
      </c>
      <c r="C67" s="115" t="s">
        <v>191</v>
      </c>
      <c r="D67" s="116"/>
      <c r="E67" s="117">
        <v>94.2</v>
      </c>
      <c r="F67" s="117">
        <v>99.6</v>
      </c>
    </row>
    <row r="68" spans="1:6">
      <c r="A68" s="113" t="s">
        <v>213</v>
      </c>
      <c r="B68" s="114" t="s">
        <v>223</v>
      </c>
      <c r="C68" s="115" t="s">
        <v>191</v>
      </c>
      <c r="D68" s="116">
        <v>702</v>
      </c>
      <c r="E68" s="117">
        <v>94.2</v>
      </c>
      <c r="F68" s="117">
        <v>99.6</v>
      </c>
    </row>
    <row r="69" spans="1:6" ht="31.5">
      <c r="A69" s="113" t="s">
        <v>197</v>
      </c>
      <c r="B69" s="114" t="s">
        <v>224</v>
      </c>
      <c r="C69" s="115" t="s">
        <v>183</v>
      </c>
      <c r="D69" s="116"/>
      <c r="E69" s="117">
        <v>121</v>
      </c>
      <c r="F69" s="117">
        <v>121</v>
      </c>
    </row>
    <row r="70" spans="1:6" ht="31.5">
      <c r="A70" s="113" t="s">
        <v>190</v>
      </c>
      <c r="B70" s="114" t="s">
        <v>224</v>
      </c>
      <c r="C70" s="115" t="s">
        <v>191</v>
      </c>
      <c r="D70" s="116"/>
      <c r="E70" s="117">
        <v>121</v>
      </c>
      <c r="F70" s="117">
        <v>121</v>
      </c>
    </row>
    <row r="71" spans="1:6" ht="31.5">
      <c r="A71" s="113" t="s">
        <v>199</v>
      </c>
      <c r="B71" s="114" t="s">
        <v>224</v>
      </c>
      <c r="C71" s="115" t="s">
        <v>191</v>
      </c>
      <c r="D71" s="116">
        <v>705</v>
      </c>
      <c r="E71" s="117">
        <v>121</v>
      </c>
      <c r="F71" s="117">
        <v>121</v>
      </c>
    </row>
    <row r="72" spans="1:6">
      <c r="A72" s="113" t="s">
        <v>200</v>
      </c>
      <c r="B72" s="114" t="s">
        <v>225</v>
      </c>
      <c r="C72" s="115" t="s">
        <v>183</v>
      </c>
      <c r="D72" s="116"/>
      <c r="E72" s="117">
        <v>36310.5</v>
      </c>
      <c r="F72" s="117">
        <v>37312.5</v>
      </c>
    </row>
    <row r="73" spans="1:6" ht="31.5">
      <c r="A73" s="113" t="s">
        <v>190</v>
      </c>
      <c r="B73" s="114" t="s">
        <v>225</v>
      </c>
      <c r="C73" s="115" t="s">
        <v>191</v>
      </c>
      <c r="D73" s="116"/>
      <c r="E73" s="117">
        <v>34153.9</v>
      </c>
      <c r="F73" s="117">
        <v>35155.9</v>
      </c>
    </row>
    <row r="74" spans="1:6">
      <c r="A74" s="113" t="s">
        <v>213</v>
      </c>
      <c r="B74" s="114" t="s">
        <v>225</v>
      </c>
      <c r="C74" s="115" t="s">
        <v>191</v>
      </c>
      <c r="D74" s="116">
        <v>702</v>
      </c>
      <c r="E74" s="117">
        <v>34153.9</v>
      </c>
      <c r="F74" s="117">
        <v>35155.9</v>
      </c>
    </row>
    <row r="75" spans="1:6">
      <c r="A75" s="113" t="s">
        <v>202</v>
      </c>
      <c r="B75" s="114" t="s">
        <v>225</v>
      </c>
      <c r="C75" s="115" t="s">
        <v>203</v>
      </c>
      <c r="D75" s="116"/>
      <c r="E75" s="117">
        <v>2156.6</v>
      </c>
      <c r="F75" s="117">
        <v>2156.6</v>
      </c>
    </row>
    <row r="76" spans="1:6">
      <c r="A76" s="113" t="s">
        <v>213</v>
      </c>
      <c r="B76" s="114" t="s">
        <v>225</v>
      </c>
      <c r="C76" s="115" t="s">
        <v>203</v>
      </c>
      <c r="D76" s="116">
        <v>702</v>
      </c>
      <c r="E76" s="117">
        <v>2156.6</v>
      </c>
      <c r="F76" s="117">
        <v>2156.6</v>
      </c>
    </row>
    <row r="77" spans="1:6" ht="94.5">
      <c r="A77" s="113" t="s">
        <v>226</v>
      </c>
      <c r="B77" s="114" t="s">
        <v>227</v>
      </c>
      <c r="C77" s="115" t="s">
        <v>183</v>
      </c>
      <c r="D77" s="116"/>
      <c r="E77" s="117">
        <v>426851.5</v>
      </c>
      <c r="F77" s="117">
        <v>426851.5</v>
      </c>
    </row>
    <row r="78" spans="1:6" ht="63" customHeight="1">
      <c r="A78" s="113" t="s">
        <v>206</v>
      </c>
      <c r="B78" s="114" t="s">
        <v>227</v>
      </c>
      <c r="C78" s="115" t="s">
        <v>207</v>
      </c>
      <c r="D78" s="116"/>
      <c r="E78" s="117">
        <v>418473.5</v>
      </c>
      <c r="F78" s="117">
        <v>418473.5</v>
      </c>
    </row>
    <row r="79" spans="1:6">
      <c r="A79" s="113" t="s">
        <v>213</v>
      </c>
      <c r="B79" s="114" t="s">
        <v>227</v>
      </c>
      <c r="C79" s="115" t="s">
        <v>207</v>
      </c>
      <c r="D79" s="116">
        <v>702</v>
      </c>
      <c r="E79" s="117">
        <v>418473.5</v>
      </c>
      <c r="F79" s="117">
        <v>418473.5</v>
      </c>
    </row>
    <row r="80" spans="1:6" ht="31.5">
      <c r="A80" s="113" t="s">
        <v>190</v>
      </c>
      <c r="B80" s="114" t="s">
        <v>227</v>
      </c>
      <c r="C80" s="115" t="s">
        <v>191</v>
      </c>
      <c r="D80" s="116"/>
      <c r="E80" s="117">
        <v>8378</v>
      </c>
      <c r="F80" s="117">
        <v>8378</v>
      </c>
    </row>
    <row r="81" spans="1:6">
      <c r="A81" s="113" t="s">
        <v>213</v>
      </c>
      <c r="B81" s="114" t="s">
        <v>227</v>
      </c>
      <c r="C81" s="115" t="s">
        <v>191</v>
      </c>
      <c r="D81" s="116">
        <v>702</v>
      </c>
      <c r="E81" s="117">
        <v>8378</v>
      </c>
      <c r="F81" s="117">
        <v>8378</v>
      </c>
    </row>
    <row r="82" spans="1:6" ht="31.5">
      <c r="A82" s="113" t="s">
        <v>235</v>
      </c>
      <c r="B82" s="114" t="s">
        <v>236</v>
      </c>
      <c r="C82" s="115" t="s">
        <v>183</v>
      </c>
      <c r="D82" s="116"/>
      <c r="E82" s="117">
        <v>1950</v>
      </c>
      <c r="F82" s="117">
        <v>1950</v>
      </c>
    </row>
    <row r="83" spans="1:6" ht="31.5">
      <c r="A83" s="113" t="s">
        <v>190</v>
      </c>
      <c r="B83" s="114" t="s">
        <v>236</v>
      </c>
      <c r="C83" s="115" t="s">
        <v>191</v>
      </c>
      <c r="D83" s="116"/>
      <c r="E83" s="117">
        <v>1950</v>
      </c>
      <c r="F83" s="117">
        <v>1950</v>
      </c>
    </row>
    <row r="84" spans="1:6">
      <c r="A84" s="113" t="s">
        <v>213</v>
      </c>
      <c r="B84" s="114" t="s">
        <v>236</v>
      </c>
      <c r="C84" s="115" t="s">
        <v>191</v>
      </c>
      <c r="D84" s="116">
        <v>702</v>
      </c>
      <c r="E84" s="117">
        <v>1950</v>
      </c>
      <c r="F84" s="117">
        <v>1950</v>
      </c>
    </row>
    <row r="85" spans="1:6" ht="110.25">
      <c r="A85" s="113" t="s">
        <v>237</v>
      </c>
      <c r="B85" s="114" t="s">
        <v>238</v>
      </c>
      <c r="C85" s="115" t="s">
        <v>183</v>
      </c>
      <c r="D85" s="116"/>
      <c r="E85" s="117">
        <v>148.6</v>
      </c>
      <c r="F85" s="117">
        <v>124</v>
      </c>
    </row>
    <row r="86" spans="1:6" ht="31.5">
      <c r="A86" s="113" t="s">
        <v>190</v>
      </c>
      <c r="B86" s="114" t="s">
        <v>238</v>
      </c>
      <c r="C86" s="115" t="s">
        <v>191</v>
      </c>
      <c r="D86" s="116"/>
      <c r="E86" s="117">
        <v>148.6</v>
      </c>
      <c r="F86" s="117">
        <v>124</v>
      </c>
    </row>
    <row r="87" spans="1:6">
      <c r="A87" s="113" t="s">
        <v>213</v>
      </c>
      <c r="B87" s="114" t="s">
        <v>238</v>
      </c>
      <c r="C87" s="115" t="s">
        <v>191</v>
      </c>
      <c r="D87" s="116">
        <v>702</v>
      </c>
      <c r="E87" s="117">
        <v>148.6</v>
      </c>
      <c r="F87" s="117">
        <v>124</v>
      </c>
    </row>
    <row r="88" spans="1:6" ht="47.25">
      <c r="A88" s="113" t="s">
        <v>240</v>
      </c>
      <c r="B88" s="114" t="s">
        <v>241</v>
      </c>
      <c r="C88" s="115" t="s">
        <v>183</v>
      </c>
      <c r="D88" s="116"/>
      <c r="E88" s="117">
        <v>6750</v>
      </c>
      <c r="F88" s="117">
        <v>0</v>
      </c>
    </row>
    <row r="89" spans="1:6" ht="31.5">
      <c r="A89" s="113" t="s">
        <v>190</v>
      </c>
      <c r="B89" s="114" t="s">
        <v>241</v>
      </c>
      <c r="C89" s="115" t="s">
        <v>191</v>
      </c>
      <c r="D89" s="116"/>
      <c r="E89" s="117">
        <v>6750</v>
      </c>
      <c r="F89" s="117">
        <v>0</v>
      </c>
    </row>
    <row r="90" spans="1:6">
      <c r="A90" s="113" t="s">
        <v>213</v>
      </c>
      <c r="B90" s="114" t="s">
        <v>241</v>
      </c>
      <c r="C90" s="115" t="s">
        <v>191</v>
      </c>
      <c r="D90" s="116">
        <v>702</v>
      </c>
      <c r="E90" s="117">
        <v>6750</v>
      </c>
      <c r="F90" s="117">
        <v>0</v>
      </c>
    </row>
    <row r="91" spans="1:6" ht="63">
      <c r="A91" s="113" t="s">
        <v>244</v>
      </c>
      <c r="B91" s="114" t="s">
        <v>245</v>
      </c>
      <c r="C91" s="115" t="s">
        <v>183</v>
      </c>
      <c r="D91" s="116"/>
      <c r="E91" s="117">
        <v>5756.2</v>
      </c>
      <c r="F91" s="117">
        <v>5756.2</v>
      </c>
    </row>
    <row r="92" spans="1:6" ht="31.5">
      <c r="A92" s="113" t="s">
        <v>190</v>
      </c>
      <c r="B92" s="114" t="s">
        <v>245</v>
      </c>
      <c r="C92" s="115" t="s">
        <v>191</v>
      </c>
      <c r="D92" s="116"/>
      <c r="E92" s="117">
        <v>5756.2</v>
      </c>
      <c r="F92" s="117">
        <v>5756.2</v>
      </c>
    </row>
    <row r="93" spans="1:6">
      <c r="A93" s="113" t="s">
        <v>213</v>
      </c>
      <c r="B93" s="114" t="s">
        <v>245</v>
      </c>
      <c r="C93" s="115" t="s">
        <v>191</v>
      </c>
      <c r="D93" s="116">
        <v>702</v>
      </c>
      <c r="E93" s="117">
        <v>5756.2</v>
      </c>
      <c r="F93" s="117">
        <v>5756.2</v>
      </c>
    </row>
    <row r="94" spans="1:6" ht="110.25" customHeight="1">
      <c r="A94" s="113" t="s">
        <v>248</v>
      </c>
      <c r="B94" s="114" t="s">
        <v>249</v>
      </c>
      <c r="C94" s="115" t="s">
        <v>183</v>
      </c>
      <c r="D94" s="116"/>
      <c r="E94" s="117">
        <v>589.5</v>
      </c>
      <c r="F94" s="117">
        <v>5144.8</v>
      </c>
    </row>
    <row r="95" spans="1:6" ht="31.5">
      <c r="A95" s="113" t="s">
        <v>190</v>
      </c>
      <c r="B95" s="114" t="s">
        <v>249</v>
      </c>
      <c r="C95" s="115" t="s">
        <v>191</v>
      </c>
      <c r="D95" s="116"/>
      <c r="E95" s="117">
        <v>589.5</v>
      </c>
      <c r="F95" s="117">
        <v>5144.8</v>
      </c>
    </row>
    <row r="96" spans="1:6">
      <c r="A96" s="113" t="s">
        <v>213</v>
      </c>
      <c r="B96" s="114" t="s">
        <v>249</v>
      </c>
      <c r="C96" s="115" t="s">
        <v>191</v>
      </c>
      <c r="D96" s="116">
        <v>702</v>
      </c>
      <c r="E96" s="117">
        <v>589.5</v>
      </c>
      <c r="F96" s="117">
        <v>5144.8</v>
      </c>
    </row>
    <row r="97" spans="1:6" ht="31.5">
      <c r="A97" s="113" t="s">
        <v>250</v>
      </c>
      <c r="B97" s="114" t="s">
        <v>251</v>
      </c>
      <c r="C97" s="115" t="s">
        <v>183</v>
      </c>
      <c r="D97" s="116"/>
      <c r="E97" s="117">
        <v>40574.800000000003</v>
      </c>
      <c r="F97" s="117">
        <v>41819.800000000003</v>
      </c>
    </row>
    <row r="98" spans="1:6" ht="31.5">
      <c r="A98" s="113" t="s">
        <v>188</v>
      </c>
      <c r="B98" s="114" t="s">
        <v>252</v>
      </c>
      <c r="C98" s="115" t="s">
        <v>183</v>
      </c>
      <c r="D98" s="116"/>
      <c r="E98" s="117">
        <v>62.5</v>
      </c>
      <c r="F98" s="117">
        <v>62.5</v>
      </c>
    </row>
    <row r="99" spans="1:6" ht="31.5">
      <c r="A99" s="113" t="s">
        <v>190</v>
      </c>
      <c r="B99" s="114" t="s">
        <v>252</v>
      </c>
      <c r="C99" s="115" t="s">
        <v>191</v>
      </c>
      <c r="D99" s="116"/>
      <c r="E99" s="117">
        <v>62.5</v>
      </c>
      <c r="F99" s="117">
        <v>62.5</v>
      </c>
    </row>
    <row r="100" spans="1:6">
      <c r="A100" s="113" t="s">
        <v>253</v>
      </c>
      <c r="B100" s="114" t="s">
        <v>252</v>
      </c>
      <c r="C100" s="115" t="s">
        <v>191</v>
      </c>
      <c r="D100" s="116">
        <v>703</v>
      </c>
      <c r="E100" s="117">
        <v>62.5</v>
      </c>
      <c r="F100" s="117">
        <v>62.5</v>
      </c>
    </row>
    <row r="101" spans="1:6">
      <c r="A101" s="113" t="s">
        <v>200</v>
      </c>
      <c r="B101" s="114" t="s">
        <v>255</v>
      </c>
      <c r="C101" s="115" t="s">
        <v>183</v>
      </c>
      <c r="D101" s="116"/>
      <c r="E101" s="117">
        <v>26335</v>
      </c>
      <c r="F101" s="117">
        <v>28445.3</v>
      </c>
    </row>
    <row r="102" spans="1:6" ht="63" customHeight="1">
      <c r="A102" s="113" t="s">
        <v>206</v>
      </c>
      <c r="B102" s="114" t="s">
        <v>255</v>
      </c>
      <c r="C102" s="115" t="s">
        <v>207</v>
      </c>
      <c r="D102" s="116"/>
      <c r="E102" s="117">
        <v>23535.7</v>
      </c>
      <c r="F102" s="117">
        <v>25646</v>
      </c>
    </row>
    <row r="103" spans="1:6">
      <c r="A103" s="113" t="s">
        <v>253</v>
      </c>
      <c r="B103" s="114" t="s">
        <v>255</v>
      </c>
      <c r="C103" s="115" t="s">
        <v>207</v>
      </c>
      <c r="D103" s="116">
        <v>703</v>
      </c>
      <c r="E103" s="117">
        <v>23535.7</v>
      </c>
      <c r="F103" s="117">
        <v>25646</v>
      </c>
    </row>
    <row r="104" spans="1:6" ht="31.5">
      <c r="A104" s="113" t="s">
        <v>190</v>
      </c>
      <c r="B104" s="114" t="s">
        <v>255</v>
      </c>
      <c r="C104" s="115" t="s">
        <v>191</v>
      </c>
      <c r="D104" s="116"/>
      <c r="E104" s="117">
        <v>2452.9</v>
      </c>
      <c r="F104" s="117">
        <v>2452.9</v>
      </c>
    </row>
    <row r="105" spans="1:6">
      <c r="A105" s="113" t="s">
        <v>253</v>
      </c>
      <c r="B105" s="114" t="s">
        <v>255</v>
      </c>
      <c r="C105" s="115" t="s">
        <v>191</v>
      </c>
      <c r="D105" s="116">
        <v>703</v>
      </c>
      <c r="E105" s="117">
        <v>2452.9</v>
      </c>
      <c r="F105" s="117">
        <v>2452.9</v>
      </c>
    </row>
    <row r="106" spans="1:6">
      <c r="A106" s="113" t="s">
        <v>202</v>
      </c>
      <c r="B106" s="114" t="s">
        <v>255</v>
      </c>
      <c r="C106" s="115" t="s">
        <v>203</v>
      </c>
      <c r="D106" s="116"/>
      <c r="E106" s="117">
        <v>346.4</v>
      </c>
      <c r="F106" s="117">
        <v>346.4</v>
      </c>
    </row>
    <row r="107" spans="1:6">
      <c r="A107" s="113" t="s">
        <v>253</v>
      </c>
      <c r="B107" s="114" t="s">
        <v>255</v>
      </c>
      <c r="C107" s="115" t="s">
        <v>203</v>
      </c>
      <c r="D107" s="116">
        <v>703</v>
      </c>
      <c r="E107" s="117">
        <v>346.4</v>
      </c>
      <c r="F107" s="117">
        <v>346.4</v>
      </c>
    </row>
    <row r="108" spans="1:6" ht="141" customHeight="1">
      <c r="A108" s="113" t="s">
        <v>256</v>
      </c>
      <c r="B108" s="114" t="s">
        <v>257</v>
      </c>
      <c r="C108" s="115" t="s">
        <v>183</v>
      </c>
      <c r="D108" s="116"/>
      <c r="E108" s="117">
        <v>14177.3</v>
      </c>
      <c r="F108" s="117">
        <v>13312</v>
      </c>
    </row>
    <row r="109" spans="1:6" ht="63" customHeight="1">
      <c r="A109" s="113" t="s">
        <v>206</v>
      </c>
      <c r="B109" s="114" t="s">
        <v>257</v>
      </c>
      <c r="C109" s="115" t="s">
        <v>207</v>
      </c>
      <c r="D109" s="116"/>
      <c r="E109" s="117">
        <v>14177.3</v>
      </c>
      <c r="F109" s="117">
        <v>13312</v>
      </c>
    </row>
    <row r="110" spans="1:6">
      <c r="A110" s="113" t="s">
        <v>253</v>
      </c>
      <c r="B110" s="114" t="s">
        <v>257</v>
      </c>
      <c r="C110" s="115" t="s">
        <v>207</v>
      </c>
      <c r="D110" s="116">
        <v>703</v>
      </c>
      <c r="E110" s="117">
        <v>14177.3</v>
      </c>
      <c r="F110" s="117">
        <v>13312</v>
      </c>
    </row>
    <row r="111" spans="1:6">
      <c r="A111" s="113" t="s">
        <v>259</v>
      </c>
      <c r="B111" s="114" t="s">
        <v>260</v>
      </c>
      <c r="C111" s="115" t="s">
        <v>183</v>
      </c>
      <c r="D111" s="116"/>
      <c r="E111" s="117">
        <v>888.8</v>
      </c>
      <c r="F111" s="117">
        <v>335.6</v>
      </c>
    </row>
    <row r="112" spans="1:6" ht="47.25">
      <c r="A112" s="113" t="s">
        <v>261</v>
      </c>
      <c r="B112" s="114" t="s">
        <v>262</v>
      </c>
      <c r="C112" s="115" t="s">
        <v>183</v>
      </c>
      <c r="D112" s="116"/>
      <c r="E112" s="117">
        <v>888.8</v>
      </c>
      <c r="F112" s="117">
        <v>335.6</v>
      </c>
    </row>
    <row r="113" spans="1:6" ht="31.5">
      <c r="A113" s="113" t="s">
        <v>190</v>
      </c>
      <c r="B113" s="114" t="s">
        <v>262</v>
      </c>
      <c r="C113" s="115" t="s">
        <v>191</v>
      </c>
      <c r="D113" s="116"/>
      <c r="E113" s="117">
        <v>888.8</v>
      </c>
      <c r="F113" s="117">
        <v>335.6</v>
      </c>
    </row>
    <row r="114" spans="1:6">
      <c r="A114" s="113" t="s">
        <v>213</v>
      </c>
      <c r="B114" s="114" t="s">
        <v>262</v>
      </c>
      <c r="C114" s="115" t="s">
        <v>191</v>
      </c>
      <c r="D114" s="116">
        <v>702</v>
      </c>
      <c r="E114" s="117">
        <v>888.8</v>
      </c>
      <c r="F114" s="117">
        <v>335.6</v>
      </c>
    </row>
    <row r="115" spans="1:6" ht="31.5">
      <c r="A115" s="113" t="s">
        <v>263</v>
      </c>
      <c r="B115" s="114" t="s">
        <v>264</v>
      </c>
      <c r="C115" s="115" t="s">
        <v>183</v>
      </c>
      <c r="D115" s="116"/>
      <c r="E115" s="117">
        <v>29828.400000000001</v>
      </c>
      <c r="F115" s="117">
        <v>29828.400000000001</v>
      </c>
    </row>
    <row r="116" spans="1:6" ht="47.25">
      <c r="A116" s="113" t="s">
        <v>265</v>
      </c>
      <c r="B116" s="114" t="s">
        <v>266</v>
      </c>
      <c r="C116" s="115" t="s">
        <v>183</v>
      </c>
      <c r="D116" s="116"/>
      <c r="E116" s="117">
        <v>29828.400000000001</v>
      </c>
      <c r="F116" s="117">
        <v>29828.400000000001</v>
      </c>
    </row>
    <row r="117" spans="1:6" ht="31.5">
      <c r="A117" s="113" t="s">
        <v>190</v>
      </c>
      <c r="B117" s="114" t="s">
        <v>266</v>
      </c>
      <c r="C117" s="115" t="s">
        <v>191</v>
      </c>
      <c r="D117" s="116"/>
      <c r="E117" s="117">
        <v>29828.400000000001</v>
      </c>
      <c r="F117" s="117">
        <v>29828.400000000001</v>
      </c>
    </row>
    <row r="118" spans="1:6">
      <c r="A118" s="113" t="s">
        <v>230</v>
      </c>
      <c r="B118" s="114" t="s">
        <v>266</v>
      </c>
      <c r="C118" s="115" t="s">
        <v>191</v>
      </c>
      <c r="D118" s="116">
        <v>1004</v>
      </c>
      <c r="E118" s="117">
        <v>29828.400000000001</v>
      </c>
      <c r="F118" s="117">
        <v>29828.400000000001</v>
      </c>
    </row>
    <row r="119" spans="1:6" ht="47.25">
      <c r="A119" s="113" t="s">
        <v>267</v>
      </c>
      <c r="B119" s="114" t="s">
        <v>268</v>
      </c>
      <c r="C119" s="115" t="s">
        <v>183</v>
      </c>
      <c r="D119" s="116"/>
      <c r="E119" s="117">
        <v>14761.7</v>
      </c>
      <c r="F119" s="117">
        <v>15113.7</v>
      </c>
    </row>
    <row r="120" spans="1:6" ht="31.5">
      <c r="A120" s="113" t="s">
        <v>269</v>
      </c>
      <c r="B120" s="114" t="s">
        <v>270</v>
      </c>
      <c r="C120" s="115" t="s">
        <v>183</v>
      </c>
      <c r="D120" s="116"/>
      <c r="E120" s="117">
        <v>10612.6</v>
      </c>
      <c r="F120" s="117">
        <v>10964.6</v>
      </c>
    </row>
    <row r="121" spans="1:6" ht="31.5">
      <c r="A121" s="113" t="s">
        <v>271</v>
      </c>
      <c r="B121" s="114" t="s">
        <v>272</v>
      </c>
      <c r="C121" s="115" t="s">
        <v>183</v>
      </c>
      <c r="D121" s="116"/>
      <c r="E121" s="117">
        <v>2091.6999999999998</v>
      </c>
      <c r="F121" s="117">
        <v>2250.1</v>
      </c>
    </row>
    <row r="122" spans="1:6" ht="63" customHeight="1">
      <c r="A122" s="113" t="s">
        <v>206</v>
      </c>
      <c r="B122" s="114" t="s">
        <v>272</v>
      </c>
      <c r="C122" s="115" t="s">
        <v>207</v>
      </c>
      <c r="D122" s="116"/>
      <c r="E122" s="117">
        <v>1665.6</v>
      </c>
      <c r="F122" s="117">
        <v>1824</v>
      </c>
    </row>
    <row r="123" spans="1:6">
      <c r="A123" s="113" t="s">
        <v>273</v>
      </c>
      <c r="B123" s="114" t="s">
        <v>272</v>
      </c>
      <c r="C123" s="115" t="s">
        <v>207</v>
      </c>
      <c r="D123" s="116">
        <v>709</v>
      </c>
      <c r="E123" s="117">
        <v>1665.6</v>
      </c>
      <c r="F123" s="117">
        <v>1824</v>
      </c>
    </row>
    <row r="124" spans="1:6" ht="31.5">
      <c r="A124" s="113" t="s">
        <v>190</v>
      </c>
      <c r="B124" s="114" t="s">
        <v>272</v>
      </c>
      <c r="C124" s="115" t="s">
        <v>191</v>
      </c>
      <c r="D124" s="116"/>
      <c r="E124" s="117">
        <v>422.3</v>
      </c>
      <c r="F124" s="117">
        <v>422.3</v>
      </c>
    </row>
    <row r="125" spans="1:6">
      <c r="A125" s="113" t="s">
        <v>273</v>
      </c>
      <c r="B125" s="114" t="s">
        <v>272</v>
      </c>
      <c r="C125" s="115" t="s">
        <v>191</v>
      </c>
      <c r="D125" s="116">
        <v>709</v>
      </c>
      <c r="E125" s="117">
        <v>422.3</v>
      </c>
      <c r="F125" s="117">
        <v>422.3</v>
      </c>
    </row>
    <row r="126" spans="1:6">
      <c r="A126" s="113" t="s">
        <v>202</v>
      </c>
      <c r="B126" s="114" t="s">
        <v>272</v>
      </c>
      <c r="C126" s="115" t="s">
        <v>203</v>
      </c>
      <c r="D126" s="116"/>
      <c r="E126" s="117">
        <v>3.8</v>
      </c>
      <c r="F126" s="117">
        <v>3.8</v>
      </c>
    </row>
    <row r="127" spans="1:6">
      <c r="A127" s="113" t="s">
        <v>273</v>
      </c>
      <c r="B127" s="114" t="s">
        <v>272</v>
      </c>
      <c r="C127" s="115" t="s">
        <v>203</v>
      </c>
      <c r="D127" s="116">
        <v>709</v>
      </c>
      <c r="E127" s="117">
        <v>3.8</v>
      </c>
      <c r="F127" s="117">
        <v>3.8</v>
      </c>
    </row>
    <row r="128" spans="1:6">
      <c r="A128" s="113" t="s">
        <v>200</v>
      </c>
      <c r="B128" s="114" t="s">
        <v>274</v>
      </c>
      <c r="C128" s="115" t="s">
        <v>183</v>
      </c>
      <c r="D128" s="116"/>
      <c r="E128" s="117">
        <v>4636.5</v>
      </c>
      <c r="F128" s="117">
        <v>5070.5</v>
      </c>
    </row>
    <row r="129" spans="1:6" ht="63" customHeight="1">
      <c r="A129" s="113" t="s">
        <v>206</v>
      </c>
      <c r="B129" s="114" t="s">
        <v>274</v>
      </c>
      <c r="C129" s="115" t="s">
        <v>207</v>
      </c>
      <c r="D129" s="116"/>
      <c r="E129" s="117">
        <v>4574</v>
      </c>
      <c r="F129" s="117">
        <v>5008</v>
      </c>
    </row>
    <row r="130" spans="1:6">
      <c r="A130" s="113" t="s">
        <v>273</v>
      </c>
      <c r="B130" s="114" t="s">
        <v>274</v>
      </c>
      <c r="C130" s="115" t="s">
        <v>207</v>
      </c>
      <c r="D130" s="116">
        <v>709</v>
      </c>
      <c r="E130" s="117">
        <v>4574</v>
      </c>
      <c r="F130" s="117">
        <v>5008</v>
      </c>
    </row>
    <row r="131" spans="1:6" ht="31.5">
      <c r="A131" s="113" t="s">
        <v>190</v>
      </c>
      <c r="B131" s="114" t="s">
        <v>274</v>
      </c>
      <c r="C131" s="115" t="s">
        <v>191</v>
      </c>
      <c r="D131" s="116"/>
      <c r="E131" s="117">
        <v>62.5</v>
      </c>
      <c r="F131" s="117">
        <v>62.5</v>
      </c>
    </row>
    <row r="132" spans="1:6">
      <c r="A132" s="113" t="s">
        <v>273</v>
      </c>
      <c r="B132" s="114" t="s">
        <v>274</v>
      </c>
      <c r="C132" s="115" t="s">
        <v>191</v>
      </c>
      <c r="D132" s="116">
        <v>709</v>
      </c>
      <c r="E132" s="117">
        <v>62.5</v>
      </c>
      <c r="F132" s="117">
        <v>62.5</v>
      </c>
    </row>
    <row r="133" spans="1:6" ht="141" customHeight="1">
      <c r="A133" s="113" t="s">
        <v>256</v>
      </c>
      <c r="B133" s="114" t="s">
        <v>275</v>
      </c>
      <c r="C133" s="115" t="s">
        <v>183</v>
      </c>
      <c r="D133" s="116"/>
      <c r="E133" s="117">
        <v>3884.4</v>
      </c>
      <c r="F133" s="117">
        <v>3644</v>
      </c>
    </row>
    <row r="134" spans="1:6" ht="63" customHeight="1">
      <c r="A134" s="113" t="s">
        <v>206</v>
      </c>
      <c r="B134" s="114" t="s">
        <v>275</v>
      </c>
      <c r="C134" s="115" t="s">
        <v>207</v>
      </c>
      <c r="D134" s="116"/>
      <c r="E134" s="117">
        <v>3884.4</v>
      </c>
      <c r="F134" s="117">
        <v>3644</v>
      </c>
    </row>
    <row r="135" spans="1:6">
      <c r="A135" s="113" t="s">
        <v>273</v>
      </c>
      <c r="B135" s="114" t="s">
        <v>275</v>
      </c>
      <c r="C135" s="115" t="s">
        <v>207</v>
      </c>
      <c r="D135" s="116">
        <v>709</v>
      </c>
      <c r="E135" s="117">
        <v>3884.4</v>
      </c>
      <c r="F135" s="117">
        <v>3644</v>
      </c>
    </row>
    <row r="136" spans="1:6" ht="31.5">
      <c r="A136" s="113" t="s">
        <v>276</v>
      </c>
      <c r="B136" s="114" t="s">
        <v>277</v>
      </c>
      <c r="C136" s="115" t="s">
        <v>183</v>
      </c>
      <c r="D136" s="116"/>
      <c r="E136" s="117">
        <v>10</v>
      </c>
      <c r="F136" s="117">
        <v>10</v>
      </c>
    </row>
    <row r="137" spans="1:6" ht="63">
      <c r="A137" s="113" t="s">
        <v>278</v>
      </c>
      <c r="B137" s="114" t="s">
        <v>279</v>
      </c>
      <c r="C137" s="115" t="s">
        <v>183</v>
      </c>
      <c r="D137" s="116"/>
      <c r="E137" s="117">
        <v>10</v>
      </c>
      <c r="F137" s="117">
        <v>10</v>
      </c>
    </row>
    <row r="138" spans="1:6" ht="31.5">
      <c r="A138" s="113" t="s">
        <v>190</v>
      </c>
      <c r="B138" s="114" t="s">
        <v>279</v>
      </c>
      <c r="C138" s="115" t="s">
        <v>191</v>
      </c>
      <c r="D138" s="116"/>
      <c r="E138" s="117">
        <v>10</v>
      </c>
      <c r="F138" s="117">
        <v>10</v>
      </c>
    </row>
    <row r="139" spans="1:6">
      <c r="A139" s="113" t="s">
        <v>273</v>
      </c>
      <c r="B139" s="114" t="s">
        <v>279</v>
      </c>
      <c r="C139" s="115" t="s">
        <v>191</v>
      </c>
      <c r="D139" s="116">
        <v>709</v>
      </c>
      <c r="E139" s="117">
        <v>10</v>
      </c>
      <c r="F139" s="117">
        <v>10</v>
      </c>
    </row>
    <row r="140" spans="1:6" ht="47.25">
      <c r="A140" s="113" t="s">
        <v>280</v>
      </c>
      <c r="B140" s="114" t="s">
        <v>281</v>
      </c>
      <c r="C140" s="115" t="s">
        <v>183</v>
      </c>
      <c r="D140" s="116"/>
      <c r="E140" s="117">
        <v>962.2</v>
      </c>
      <c r="F140" s="117">
        <v>962.2</v>
      </c>
    </row>
    <row r="141" spans="1:6" ht="63">
      <c r="A141" s="113" t="s">
        <v>282</v>
      </c>
      <c r="B141" s="114" t="s">
        <v>283</v>
      </c>
      <c r="C141" s="115" t="s">
        <v>183</v>
      </c>
      <c r="D141" s="116"/>
      <c r="E141" s="117">
        <v>962.2</v>
      </c>
      <c r="F141" s="117">
        <v>962.2</v>
      </c>
    </row>
    <row r="142" spans="1:6" ht="63" customHeight="1">
      <c r="A142" s="113" t="s">
        <v>206</v>
      </c>
      <c r="B142" s="114" t="s">
        <v>283</v>
      </c>
      <c r="C142" s="115" t="s">
        <v>207</v>
      </c>
      <c r="D142" s="116"/>
      <c r="E142" s="117">
        <v>100</v>
      </c>
      <c r="F142" s="117">
        <v>100</v>
      </c>
    </row>
    <row r="143" spans="1:6">
      <c r="A143" s="113" t="s">
        <v>273</v>
      </c>
      <c r="B143" s="114" t="s">
        <v>283</v>
      </c>
      <c r="C143" s="115" t="s">
        <v>207</v>
      </c>
      <c r="D143" s="116">
        <v>709</v>
      </c>
      <c r="E143" s="117">
        <v>100</v>
      </c>
      <c r="F143" s="117">
        <v>100</v>
      </c>
    </row>
    <row r="144" spans="1:6" ht="31.5">
      <c r="A144" s="113" t="s">
        <v>190</v>
      </c>
      <c r="B144" s="114" t="s">
        <v>283</v>
      </c>
      <c r="C144" s="115" t="s">
        <v>191</v>
      </c>
      <c r="D144" s="116"/>
      <c r="E144" s="117">
        <v>853.2</v>
      </c>
      <c r="F144" s="117">
        <v>853.2</v>
      </c>
    </row>
    <row r="145" spans="1:6">
      <c r="A145" s="113" t="s">
        <v>273</v>
      </c>
      <c r="B145" s="114" t="s">
        <v>283</v>
      </c>
      <c r="C145" s="115" t="s">
        <v>191</v>
      </c>
      <c r="D145" s="116">
        <v>709</v>
      </c>
      <c r="E145" s="117">
        <v>853.2</v>
      </c>
      <c r="F145" s="117">
        <v>853.2</v>
      </c>
    </row>
    <row r="146" spans="1:6">
      <c r="A146" s="113" t="s">
        <v>284</v>
      </c>
      <c r="B146" s="114" t="s">
        <v>283</v>
      </c>
      <c r="C146" s="115" t="s">
        <v>285</v>
      </c>
      <c r="D146" s="116"/>
      <c r="E146" s="117">
        <v>9</v>
      </c>
      <c r="F146" s="117">
        <v>9</v>
      </c>
    </row>
    <row r="147" spans="1:6">
      <c r="A147" s="113" t="s">
        <v>213</v>
      </c>
      <c r="B147" s="114" t="s">
        <v>283</v>
      </c>
      <c r="C147" s="115" t="s">
        <v>285</v>
      </c>
      <c r="D147" s="116">
        <v>702</v>
      </c>
      <c r="E147" s="117">
        <v>9</v>
      </c>
      <c r="F147" s="117">
        <v>9</v>
      </c>
    </row>
    <row r="148" spans="1:6" ht="31.5">
      <c r="A148" s="113" t="s">
        <v>286</v>
      </c>
      <c r="B148" s="114" t="s">
        <v>287</v>
      </c>
      <c r="C148" s="115" t="s">
        <v>183</v>
      </c>
      <c r="D148" s="116"/>
      <c r="E148" s="117">
        <v>3176.9</v>
      </c>
      <c r="F148" s="117">
        <v>3176.9</v>
      </c>
    </row>
    <row r="149" spans="1:6" ht="19.5" customHeight="1">
      <c r="A149" s="113" t="s">
        <v>195</v>
      </c>
      <c r="B149" s="114" t="s">
        <v>288</v>
      </c>
      <c r="C149" s="115" t="s">
        <v>183</v>
      </c>
      <c r="D149" s="116"/>
      <c r="E149" s="117">
        <v>254.9</v>
      </c>
      <c r="F149" s="117">
        <v>254.9</v>
      </c>
    </row>
    <row r="150" spans="1:6" ht="31.5">
      <c r="A150" s="113" t="s">
        <v>190</v>
      </c>
      <c r="B150" s="114" t="s">
        <v>288</v>
      </c>
      <c r="C150" s="115" t="s">
        <v>191</v>
      </c>
      <c r="D150" s="116"/>
      <c r="E150" s="117">
        <v>254.9</v>
      </c>
      <c r="F150" s="117">
        <v>254.9</v>
      </c>
    </row>
    <row r="151" spans="1:6">
      <c r="A151" s="113" t="s">
        <v>289</v>
      </c>
      <c r="B151" s="114" t="s">
        <v>288</v>
      </c>
      <c r="C151" s="115" t="s">
        <v>191</v>
      </c>
      <c r="D151" s="116">
        <v>707</v>
      </c>
      <c r="E151" s="117">
        <v>254.9</v>
      </c>
      <c r="F151" s="117">
        <v>254.9</v>
      </c>
    </row>
    <row r="152" spans="1:6" ht="78.75">
      <c r="A152" s="113" t="s">
        <v>290</v>
      </c>
      <c r="B152" s="114" t="s">
        <v>291</v>
      </c>
      <c r="C152" s="115" t="s">
        <v>183</v>
      </c>
      <c r="D152" s="116"/>
      <c r="E152" s="117">
        <v>2922</v>
      </c>
      <c r="F152" s="117">
        <v>2922</v>
      </c>
    </row>
    <row r="153" spans="1:6" ht="31.5">
      <c r="A153" s="113" t="s">
        <v>190</v>
      </c>
      <c r="B153" s="114" t="s">
        <v>291</v>
      </c>
      <c r="C153" s="115" t="s">
        <v>191</v>
      </c>
      <c r="D153" s="116"/>
      <c r="E153" s="117">
        <v>2922</v>
      </c>
      <c r="F153" s="117">
        <v>2922</v>
      </c>
    </row>
    <row r="154" spans="1:6">
      <c r="A154" s="113" t="s">
        <v>289</v>
      </c>
      <c r="B154" s="114" t="s">
        <v>291</v>
      </c>
      <c r="C154" s="115" t="s">
        <v>191</v>
      </c>
      <c r="D154" s="116">
        <v>707</v>
      </c>
      <c r="E154" s="117">
        <v>2922</v>
      </c>
      <c r="F154" s="117">
        <v>2922</v>
      </c>
    </row>
    <row r="155" spans="1:6" s="107" customFormat="1" ht="47.25">
      <c r="A155" s="108" t="s">
        <v>292</v>
      </c>
      <c r="B155" s="109" t="s">
        <v>293</v>
      </c>
      <c r="C155" s="110" t="s">
        <v>183</v>
      </c>
      <c r="D155" s="111"/>
      <c r="E155" s="112">
        <v>41277.5</v>
      </c>
      <c r="F155" s="112">
        <v>42464.800000000003</v>
      </c>
    </row>
    <row r="156" spans="1:6" ht="47.25">
      <c r="A156" s="113" t="s">
        <v>294</v>
      </c>
      <c r="B156" s="114" t="s">
        <v>295</v>
      </c>
      <c r="C156" s="115" t="s">
        <v>183</v>
      </c>
      <c r="D156" s="116"/>
      <c r="E156" s="117">
        <v>39989.599999999999</v>
      </c>
      <c r="F156" s="117">
        <v>41133.9</v>
      </c>
    </row>
    <row r="157" spans="1:6">
      <c r="A157" s="113" t="s">
        <v>296</v>
      </c>
      <c r="B157" s="114" t="s">
        <v>297</v>
      </c>
      <c r="C157" s="115" t="s">
        <v>183</v>
      </c>
      <c r="D157" s="116"/>
      <c r="E157" s="117">
        <v>2165.6</v>
      </c>
      <c r="F157" s="117">
        <v>2227.6</v>
      </c>
    </row>
    <row r="158" spans="1:6" ht="31.5">
      <c r="A158" s="113" t="s">
        <v>197</v>
      </c>
      <c r="B158" s="114" t="s">
        <v>298</v>
      </c>
      <c r="C158" s="115" t="s">
        <v>183</v>
      </c>
      <c r="D158" s="116"/>
      <c r="E158" s="117">
        <v>10</v>
      </c>
      <c r="F158" s="117">
        <v>10</v>
      </c>
    </row>
    <row r="159" spans="1:6" ht="31.5">
      <c r="A159" s="113" t="s">
        <v>190</v>
      </c>
      <c r="B159" s="114" t="s">
        <v>298</v>
      </c>
      <c r="C159" s="115" t="s">
        <v>191</v>
      </c>
      <c r="D159" s="116"/>
      <c r="E159" s="117">
        <v>10</v>
      </c>
      <c r="F159" s="117">
        <v>10</v>
      </c>
    </row>
    <row r="160" spans="1:6" ht="31.5">
      <c r="A160" s="113" t="s">
        <v>199</v>
      </c>
      <c r="B160" s="114" t="s">
        <v>298</v>
      </c>
      <c r="C160" s="115" t="s">
        <v>191</v>
      </c>
      <c r="D160" s="116">
        <v>705</v>
      </c>
      <c r="E160" s="117">
        <v>10</v>
      </c>
      <c r="F160" s="117">
        <v>10</v>
      </c>
    </row>
    <row r="161" spans="1:6">
      <c r="A161" s="113" t="s">
        <v>200</v>
      </c>
      <c r="B161" s="114" t="s">
        <v>299</v>
      </c>
      <c r="C161" s="115" t="s">
        <v>183</v>
      </c>
      <c r="D161" s="116"/>
      <c r="E161" s="117">
        <v>1470.6</v>
      </c>
      <c r="F161" s="117">
        <v>1575.6</v>
      </c>
    </row>
    <row r="162" spans="1:6" ht="63" customHeight="1">
      <c r="A162" s="113" t="s">
        <v>206</v>
      </c>
      <c r="B162" s="114" t="s">
        <v>299</v>
      </c>
      <c r="C162" s="115" t="s">
        <v>207</v>
      </c>
      <c r="D162" s="116"/>
      <c r="E162" s="117">
        <v>1195.4000000000001</v>
      </c>
      <c r="F162" s="117">
        <v>1299.4000000000001</v>
      </c>
    </row>
    <row r="163" spans="1:6">
      <c r="A163" s="113" t="s">
        <v>300</v>
      </c>
      <c r="B163" s="114" t="s">
        <v>299</v>
      </c>
      <c r="C163" s="115" t="s">
        <v>207</v>
      </c>
      <c r="D163" s="116">
        <v>801</v>
      </c>
      <c r="E163" s="117">
        <v>1195.4000000000001</v>
      </c>
      <c r="F163" s="117">
        <v>1299.4000000000001</v>
      </c>
    </row>
    <row r="164" spans="1:6" ht="31.5">
      <c r="A164" s="113" t="s">
        <v>190</v>
      </c>
      <c r="B164" s="114" t="s">
        <v>299</v>
      </c>
      <c r="C164" s="115" t="s">
        <v>191</v>
      </c>
      <c r="D164" s="116"/>
      <c r="E164" s="117">
        <v>267.8</v>
      </c>
      <c r="F164" s="117">
        <v>268.8</v>
      </c>
    </row>
    <row r="165" spans="1:6">
      <c r="A165" s="113" t="s">
        <v>300</v>
      </c>
      <c r="B165" s="114" t="s">
        <v>299</v>
      </c>
      <c r="C165" s="115" t="s">
        <v>191</v>
      </c>
      <c r="D165" s="116">
        <v>801</v>
      </c>
      <c r="E165" s="117">
        <v>267.8</v>
      </c>
      <c r="F165" s="117">
        <v>268.8</v>
      </c>
    </row>
    <row r="166" spans="1:6">
      <c r="A166" s="113" t="s">
        <v>202</v>
      </c>
      <c r="B166" s="114" t="s">
        <v>299</v>
      </c>
      <c r="C166" s="115" t="s">
        <v>203</v>
      </c>
      <c r="D166" s="116"/>
      <c r="E166" s="117">
        <v>7.4</v>
      </c>
      <c r="F166" s="117">
        <v>7.4</v>
      </c>
    </row>
    <row r="167" spans="1:6">
      <c r="A167" s="113" t="s">
        <v>300</v>
      </c>
      <c r="B167" s="114" t="s">
        <v>299</v>
      </c>
      <c r="C167" s="115" t="s">
        <v>203</v>
      </c>
      <c r="D167" s="116">
        <v>801</v>
      </c>
      <c r="E167" s="117">
        <v>7.4</v>
      </c>
      <c r="F167" s="117">
        <v>7.4</v>
      </c>
    </row>
    <row r="168" spans="1:6" ht="141" customHeight="1">
      <c r="A168" s="113" t="s">
        <v>256</v>
      </c>
      <c r="B168" s="114" t="s">
        <v>301</v>
      </c>
      <c r="C168" s="115" t="s">
        <v>183</v>
      </c>
      <c r="D168" s="116"/>
      <c r="E168" s="117">
        <v>685</v>
      </c>
      <c r="F168" s="117">
        <v>642</v>
      </c>
    </row>
    <row r="169" spans="1:6" ht="63" customHeight="1">
      <c r="A169" s="113" t="s">
        <v>206</v>
      </c>
      <c r="B169" s="114" t="s">
        <v>301</v>
      </c>
      <c r="C169" s="115" t="s">
        <v>207</v>
      </c>
      <c r="D169" s="116"/>
      <c r="E169" s="117">
        <v>685</v>
      </c>
      <c r="F169" s="117">
        <v>642</v>
      </c>
    </row>
    <row r="170" spans="1:6">
      <c r="A170" s="113" t="s">
        <v>300</v>
      </c>
      <c r="B170" s="114" t="s">
        <v>301</v>
      </c>
      <c r="C170" s="115" t="s">
        <v>207</v>
      </c>
      <c r="D170" s="116">
        <v>801</v>
      </c>
      <c r="E170" s="117">
        <v>685</v>
      </c>
      <c r="F170" s="117">
        <v>642</v>
      </c>
    </row>
    <row r="171" spans="1:6" ht="31.5">
      <c r="A171" s="113" t="s">
        <v>303</v>
      </c>
      <c r="B171" s="114" t="s">
        <v>304</v>
      </c>
      <c r="C171" s="115" t="s">
        <v>183</v>
      </c>
      <c r="D171" s="116"/>
      <c r="E171" s="117">
        <v>19121.2</v>
      </c>
      <c r="F171" s="117">
        <v>19652.2</v>
      </c>
    </row>
    <row r="172" spans="1:6" ht="31.5">
      <c r="A172" s="113" t="s">
        <v>197</v>
      </c>
      <c r="B172" s="114" t="s">
        <v>305</v>
      </c>
      <c r="C172" s="115" t="s">
        <v>183</v>
      </c>
      <c r="D172" s="116"/>
      <c r="E172" s="117">
        <v>10</v>
      </c>
      <c r="F172" s="117">
        <v>10</v>
      </c>
    </row>
    <row r="173" spans="1:6" ht="31.5">
      <c r="A173" s="113" t="s">
        <v>190</v>
      </c>
      <c r="B173" s="114" t="s">
        <v>305</v>
      </c>
      <c r="C173" s="115" t="s">
        <v>191</v>
      </c>
      <c r="D173" s="116"/>
      <c r="E173" s="117">
        <v>10</v>
      </c>
      <c r="F173" s="117">
        <v>10</v>
      </c>
    </row>
    <row r="174" spans="1:6" ht="31.5">
      <c r="A174" s="113" t="s">
        <v>199</v>
      </c>
      <c r="B174" s="114" t="s">
        <v>305</v>
      </c>
      <c r="C174" s="115" t="s">
        <v>191</v>
      </c>
      <c r="D174" s="116">
        <v>705</v>
      </c>
      <c r="E174" s="117">
        <v>10</v>
      </c>
      <c r="F174" s="117">
        <v>10</v>
      </c>
    </row>
    <row r="175" spans="1:6">
      <c r="A175" s="113" t="s">
        <v>200</v>
      </c>
      <c r="B175" s="114" t="s">
        <v>306</v>
      </c>
      <c r="C175" s="115" t="s">
        <v>183</v>
      </c>
      <c r="D175" s="116"/>
      <c r="E175" s="117">
        <v>13145.6</v>
      </c>
      <c r="F175" s="117">
        <v>14040.6</v>
      </c>
    </row>
    <row r="176" spans="1:6" ht="63" customHeight="1">
      <c r="A176" s="113" t="s">
        <v>206</v>
      </c>
      <c r="B176" s="114" t="s">
        <v>306</v>
      </c>
      <c r="C176" s="115" t="s">
        <v>207</v>
      </c>
      <c r="D176" s="116"/>
      <c r="E176" s="117">
        <v>10264.200000000001</v>
      </c>
      <c r="F176" s="117">
        <v>11168.2</v>
      </c>
    </row>
    <row r="177" spans="1:6">
      <c r="A177" s="113" t="s">
        <v>300</v>
      </c>
      <c r="B177" s="114" t="s">
        <v>306</v>
      </c>
      <c r="C177" s="115" t="s">
        <v>207</v>
      </c>
      <c r="D177" s="116">
        <v>801</v>
      </c>
      <c r="E177" s="117">
        <v>10264.200000000001</v>
      </c>
      <c r="F177" s="117">
        <v>11168.2</v>
      </c>
    </row>
    <row r="178" spans="1:6" ht="31.5">
      <c r="A178" s="113" t="s">
        <v>190</v>
      </c>
      <c r="B178" s="114" t="s">
        <v>306</v>
      </c>
      <c r="C178" s="115" t="s">
        <v>191</v>
      </c>
      <c r="D178" s="116"/>
      <c r="E178" s="117">
        <v>2868.3</v>
      </c>
      <c r="F178" s="117">
        <v>2859.3</v>
      </c>
    </row>
    <row r="179" spans="1:6">
      <c r="A179" s="113" t="s">
        <v>300</v>
      </c>
      <c r="B179" s="114" t="s">
        <v>306</v>
      </c>
      <c r="C179" s="115" t="s">
        <v>191</v>
      </c>
      <c r="D179" s="116">
        <v>801</v>
      </c>
      <c r="E179" s="117">
        <v>2868.3</v>
      </c>
      <c r="F179" s="117">
        <v>2859.3</v>
      </c>
    </row>
    <row r="180" spans="1:6">
      <c r="A180" s="113" t="s">
        <v>202</v>
      </c>
      <c r="B180" s="114" t="s">
        <v>306</v>
      </c>
      <c r="C180" s="115" t="s">
        <v>203</v>
      </c>
      <c r="D180" s="116"/>
      <c r="E180" s="117">
        <v>13.1</v>
      </c>
      <c r="F180" s="117">
        <v>13.1</v>
      </c>
    </row>
    <row r="181" spans="1:6">
      <c r="A181" s="113" t="s">
        <v>300</v>
      </c>
      <c r="B181" s="114" t="s">
        <v>306</v>
      </c>
      <c r="C181" s="115" t="s">
        <v>203</v>
      </c>
      <c r="D181" s="116">
        <v>801</v>
      </c>
      <c r="E181" s="117">
        <v>13.1</v>
      </c>
      <c r="F181" s="117">
        <v>13.1</v>
      </c>
    </row>
    <row r="182" spans="1:6" ht="141" customHeight="1">
      <c r="A182" s="113" t="s">
        <v>256</v>
      </c>
      <c r="B182" s="114" t="s">
        <v>307</v>
      </c>
      <c r="C182" s="115" t="s">
        <v>183</v>
      </c>
      <c r="D182" s="116"/>
      <c r="E182" s="117">
        <v>5906</v>
      </c>
      <c r="F182" s="117">
        <v>5542</v>
      </c>
    </row>
    <row r="183" spans="1:6" ht="63" customHeight="1">
      <c r="A183" s="113" t="s">
        <v>206</v>
      </c>
      <c r="B183" s="114" t="s">
        <v>307</v>
      </c>
      <c r="C183" s="115" t="s">
        <v>207</v>
      </c>
      <c r="D183" s="116"/>
      <c r="E183" s="117">
        <v>5906</v>
      </c>
      <c r="F183" s="117">
        <v>5542</v>
      </c>
    </row>
    <row r="184" spans="1:6">
      <c r="A184" s="113" t="s">
        <v>300</v>
      </c>
      <c r="B184" s="114" t="s">
        <v>307</v>
      </c>
      <c r="C184" s="115" t="s">
        <v>207</v>
      </c>
      <c r="D184" s="116">
        <v>801</v>
      </c>
      <c r="E184" s="117">
        <v>5906</v>
      </c>
      <c r="F184" s="117">
        <v>5542</v>
      </c>
    </row>
    <row r="185" spans="1:6" ht="31.5">
      <c r="A185" s="113" t="s">
        <v>308</v>
      </c>
      <c r="B185" s="114" t="s">
        <v>309</v>
      </c>
      <c r="C185" s="115" t="s">
        <v>183</v>
      </c>
      <c r="D185" s="116"/>
      <c r="E185" s="117">
        <v>59.6</v>
      </c>
      <c r="F185" s="117">
        <v>59.6</v>
      </c>
    </row>
    <row r="186" spans="1:6" ht="31.5">
      <c r="A186" s="113" t="s">
        <v>190</v>
      </c>
      <c r="B186" s="114" t="s">
        <v>309</v>
      </c>
      <c r="C186" s="115" t="s">
        <v>191</v>
      </c>
      <c r="D186" s="116"/>
      <c r="E186" s="117">
        <v>59.6</v>
      </c>
      <c r="F186" s="117">
        <v>59.6</v>
      </c>
    </row>
    <row r="187" spans="1:6">
      <c r="A187" s="113" t="s">
        <v>300</v>
      </c>
      <c r="B187" s="114" t="s">
        <v>309</v>
      </c>
      <c r="C187" s="115" t="s">
        <v>191</v>
      </c>
      <c r="D187" s="116">
        <v>801</v>
      </c>
      <c r="E187" s="117">
        <v>59.6</v>
      </c>
      <c r="F187" s="117">
        <v>59.6</v>
      </c>
    </row>
    <row r="188" spans="1:6" ht="31.5">
      <c r="A188" s="113" t="s">
        <v>313</v>
      </c>
      <c r="B188" s="114" t="s">
        <v>314</v>
      </c>
      <c r="C188" s="115" t="s">
        <v>183</v>
      </c>
      <c r="D188" s="116"/>
      <c r="E188" s="117">
        <v>10897.7</v>
      </c>
      <c r="F188" s="117">
        <v>11215</v>
      </c>
    </row>
    <row r="189" spans="1:6" ht="47.25">
      <c r="A189" s="113" t="s">
        <v>315</v>
      </c>
      <c r="B189" s="114" t="s">
        <v>316</v>
      </c>
      <c r="C189" s="115" t="s">
        <v>183</v>
      </c>
      <c r="D189" s="116"/>
      <c r="E189" s="117">
        <v>222</v>
      </c>
      <c r="F189" s="117">
        <v>222</v>
      </c>
    </row>
    <row r="190" spans="1:6" ht="31.5">
      <c r="A190" s="113" t="s">
        <v>190</v>
      </c>
      <c r="B190" s="114" t="s">
        <v>316</v>
      </c>
      <c r="C190" s="115" t="s">
        <v>191</v>
      </c>
      <c r="D190" s="116"/>
      <c r="E190" s="117">
        <v>222</v>
      </c>
      <c r="F190" s="117">
        <v>222</v>
      </c>
    </row>
    <row r="191" spans="1:6">
      <c r="A191" s="113" t="s">
        <v>300</v>
      </c>
      <c r="B191" s="114" t="s">
        <v>316</v>
      </c>
      <c r="C191" s="115" t="s">
        <v>191</v>
      </c>
      <c r="D191" s="116">
        <v>801</v>
      </c>
      <c r="E191" s="117">
        <v>222</v>
      </c>
      <c r="F191" s="117">
        <v>222</v>
      </c>
    </row>
    <row r="192" spans="1:6" ht="31.5">
      <c r="A192" s="113" t="s">
        <v>197</v>
      </c>
      <c r="B192" s="114" t="s">
        <v>317</v>
      </c>
      <c r="C192" s="115" t="s">
        <v>183</v>
      </c>
      <c r="D192" s="116"/>
      <c r="E192" s="117">
        <v>10</v>
      </c>
      <c r="F192" s="117">
        <v>10</v>
      </c>
    </row>
    <row r="193" spans="1:6" ht="31.5">
      <c r="A193" s="113" t="s">
        <v>190</v>
      </c>
      <c r="B193" s="114" t="s">
        <v>317</v>
      </c>
      <c r="C193" s="115" t="s">
        <v>191</v>
      </c>
      <c r="D193" s="116"/>
      <c r="E193" s="117">
        <v>10</v>
      </c>
      <c r="F193" s="117">
        <v>10</v>
      </c>
    </row>
    <row r="194" spans="1:6" ht="31.5">
      <c r="A194" s="113" t="s">
        <v>199</v>
      </c>
      <c r="B194" s="114" t="s">
        <v>317</v>
      </c>
      <c r="C194" s="115" t="s">
        <v>191</v>
      </c>
      <c r="D194" s="116">
        <v>705</v>
      </c>
      <c r="E194" s="117">
        <v>10</v>
      </c>
      <c r="F194" s="117">
        <v>10</v>
      </c>
    </row>
    <row r="195" spans="1:6">
      <c r="A195" s="113" t="s">
        <v>200</v>
      </c>
      <c r="B195" s="114" t="s">
        <v>318</v>
      </c>
      <c r="C195" s="115" t="s">
        <v>183</v>
      </c>
      <c r="D195" s="116"/>
      <c r="E195" s="117">
        <v>7156.7</v>
      </c>
      <c r="F195" s="117">
        <v>7690</v>
      </c>
    </row>
    <row r="196" spans="1:6" ht="63" customHeight="1">
      <c r="A196" s="113" t="s">
        <v>206</v>
      </c>
      <c r="B196" s="114" t="s">
        <v>318</v>
      </c>
      <c r="C196" s="115" t="s">
        <v>207</v>
      </c>
      <c r="D196" s="116"/>
      <c r="E196" s="117">
        <v>6100.6</v>
      </c>
      <c r="F196" s="117">
        <v>6632.9</v>
      </c>
    </row>
    <row r="197" spans="1:6">
      <c r="A197" s="113" t="s">
        <v>300</v>
      </c>
      <c r="B197" s="114" t="s">
        <v>318</v>
      </c>
      <c r="C197" s="115" t="s">
        <v>207</v>
      </c>
      <c r="D197" s="116">
        <v>801</v>
      </c>
      <c r="E197" s="117">
        <v>6100.6</v>
      </c>
      <c r="F197" s="117">
        <v>6632.9</v>
      </c>
    </row>
    <row r="198" spans="1:6" ht="31.5">
      <c r="A198" s="113" t="s">
        <v>190</v>
      </c>
      <c r="B198" s="114" t="s">
        <v>318</v>
      </c>
      <c r="C198" s="115" t="s">
        <v>191</v>
      </c>
      <c r="D198" s="116"/>
      <c r="E198" s="117">
        <v>1036.3</v>
      </c>
      <c r="F198" s="117">
        <v>1037.3</v>
      </c>
    </row>
    <row r="199" spans="1:6">
      <c r="A199" s="113" t="s">
        <v>300</v>
      </c>
      <c r="B199" s="114" t="s">
        <v>318</v>
      </c>
      <c r="C199" s="115" t="s">
        <v>191</v>
      </c>
      <c r="D199" s="116">
        <v>801</v>
      </c>
      <c r="E199" s="117">
        <v>1036.3</v>
      </c>
      <c r="F199" s="117">
        <v>1037.3</v>
      </c>
    </row>
    <row r="200" spans="1:6">
      <c r="A200" s="113" t="s">
        <v>202</v>
      </c>
      <c r="B200" s="114" t="s">
        <v>318</v>
      </c>
      <c r="C200" s="115" t="s">
        <v>203</v>
      </c>
      <c r="D200" s="116"/>
      <c r="E200" s="117">
        <v>19.8</v>
      </c>
      <c r="F200" s="117">
        <v>19.8</v>
      </c>
    </row>
    <row r="201" spans="1:6">
      <c r="A201" s="113" t="s">
        <v>300</v>
      </c>
      <c r="B201" s="114" t="s">
        <v>318</v>
      </c>
      <c r="C201" s="115" t="s">
        <v>203</v>
      </c>
      <c r="D201" s="116">
        <v>801</v>
      </c>
      <c r="E201" s="117">
        <v>19.8</v>
      </c>
      <c r="F201" s="117">
        <v>19.8</v>
      </c>
    </row>
    <row r="202" spans="1:6" ht="141" customHeight="1">
      <c r="A202" s="113" t="s">
        <v>256</v>
      </c>
      <c r="B202" s="114" t="s">
        <v>319</v>
      </c>
      <c r="C202" s="115" t="s">
        <v>183</v>
      </c>
      <c r="D202" s="116"/>
      <c r="E202" s="117">
        <v>3509</v>
      </c>
      <c r="F202" s="117">
        <v>3293</v>
      </c>
    </row>
    <row r="203" spans="1:6" ht="63" customHeight="1">
      <c r="A203" s="113" t="s">
        <v>206</v>
      </c>
      <c r="B203" s="114" t="s">
        <v>319</v>
      </c>
      <c r="C203" s="115" t="s">
        <v>207</v>
      </c>
      <c r="D203" s="116"/>
      <c r="E203" s="117">
        <v>3509</v>
      </c>
      <c r="F203" s="117">
        <v>3293</v>
      </c>
    </row>
    <row r="204" spans="1:6">
      <c r="A204" s="113" t="s">
        <v>300</v>
      </c>
      <c r="B204" s="114" t="s">
        <v>319</v>
      </c>
      <c r="C204" s="115" t="s">
        <v>207</v>
      </c>
      <c r="D204" s="116">
        <v>801</v>
      </c>
      <c r="E204" s="117">
        <v>3509</v>
      </c>
      <c r="F204" s="117">
        <v>3293</v>
      </c>
    </row>
    <row r="205" spans="1:6" ht="31.5">
      <c r="A205" s="113" t="s">
        <v>323</v>
      </c>
      <c r="B205" s="114" t="s">
        <v>324</v>
      </c>
      <c r="C205" s="115" t="s">
        <v>183</v>
      </c>
      <c r="D205" s="116"/>
      <c r="E205" s="117">
        <v>7805.1</v>
      </c>
      <c r="F205" s="117">
        <v>8039.1</v>
      </c>
    </row>
    <row r="206" spans="1:6">
      <c r="A206" s="113" t="s">
        <v>325</v>
      </c>
      <c r="B206" s="114" t="s">
        <v>326</v>
      </c>
      <c r="C206" s="115" t="s">
        <v>183</v>
      </c>
      <c r="D206" s="116"/>
      <c r="E206" s="117">
        <v>14.4</v>
      </c>
      <c r="F206" s="117">
        <v>14.4</v>
      </c>
    </row>
    <row r="207" spans="1:6">
      <c r="A207" s="113" t="s">
        <v>284</v>
      </c>
      <c r="B207" s="114" t="s">
        <v>326</v>
      </c>
      <c r="C207" s="115" t="s">
        <v>285</v>
      </c>
      <c r="D207" s="116"/>
      <c r="E207" s="117">
        <v>14.4</v>
      </c>
      <c r="F207" s="117">
        <v>14.4</v>
      </c>
    </row>
    <row r="208" spans="1:6">
      <c r="A208" s="113" t="s">
        <v>253</v>
      </c>
      <c r="B208" s="114" t="s">
        <v>326</v>
      </c>
      <c r="C208" s="115" t="s">
        <v>285</v>
      </c>
      <c r="D208" s="116">
        <v>703</v>
      </c>
      <c r="E208" s="117">
        <v>14.4</v>
      </c>
      <c r="F208" s="117">
        <v>14.4</v>
      </c>
    </row>
    <row r="209" spans="1:6" ht="31.5">
      <c r="A209" s="113" t="s">
        <v>197</v>
      </c>
      <c r="B209" s="114" t="s">
        <v>327</v>
      </c>
      <c r="C209" s="115" t="s">
        <v>183</v>
      </c>
      <c r="D209" s="116"/>
      <c r="E209" s="117">
        <v>16</v>
      </c>
      <c r="F209" s="117">
        <v>16</v>
      </c>
    </row>
    <row r="210" spans="1:6" ht="31.5">
      <c r="A210" s="113" t="s">
        <v>190</v>
      </c>
      <c r="B210" s="114" t="s">
        <v>327</v>
      </c>
      <c r="C210" s="115" t="s">
        <v>191</v>
      </c>
      <c r="D210" s="116"/>
      <c r="E210" s="117">
        <v>16</v>
      </c>
      <c r="F210" s="117">
        <v>16</v>
      </c>
    </row>
    <row r="211" spans="1:6" ht="31.5">
      <c r="A211" s="113" t="s">
        <v>199</v>
      </c>
      <c r="B211" s="114" t="s">
        <v>327</v>
      </c>
      <c r="C211" s="115" t="s">
        <v>191</v>
      </c>
      <c r="D211" s="116">
        <v>705</v>
      </c>
      <c r="E211" s="117">
        <v>16</v>
      </c>
      <c r="F211" s="117">
        <v>16</v>
      </c>
    </row>
    <row r="212" spans="1:6">
      <c r="A212" s="113" t="s">
        <v>200</v>
      </c>
      <c r="B212" s="114" t="s">
        <v>328</v>
      </c>
      <c r="C212" s="115" t="s">
        <v>183</v>
      </c>
      <c r="D212" s="116"/>
      <c r="E212" s="117">
        <v>5096.7</v>
      </c>
      <c r="F212" s="117">
        <v>5494.7</v>
      </c>
    </row>
    <row r="213" spans="1:6" ht="63" customHeight="1">
      <c r="A213" s="113" t="s">
        <v>206</v>
      </c>
      <c r="B213" s="114" t="s">
        <v>328</v>
      </c>
      <c r="C213" s="115" t="s">
        <v>207</v>
      </c>
      <c r="D213" s="116"/>
      <c r="E213" s="117">
        <v>4667.8999999999996</v>
      </c>
      <c r="F213" s="117">
        <v>5064.8999999999996</v>
      </c>
    </row>
    <row r="214" spans="1:6">
      <c r="A214" s="113" t="s">
        <v>253</v>
      </c>
      <c r="B214" s="114" t="s">
        <v>328</v>
      </c>
      <c r="C214" s="115" t="s">
        <v>207</v>
      </c>
      <c r="D214" s="116">
        <v>703</v>
      </c>
      <c r="E214" s="117">
        <v>4667.8999999999996</v>
      </c>
      <c r="F214" s="117">
        <v>5064.8999999999996</v>
      </c>
    </row>
    <row r="215" spans="1:6" ht="31.5">
      <c r="A215" s="113" t="s">
        <v>190</v>
      </c>
      <c r="B215" s="114" t="s">
        <v>328</v>
      </c>
      <c r="C215" s="115" t="s">
        <v>191</v>
      </c>
      <c r="D215" s="116"/>
      <c r="E215" s="117">
        <v>428.8</v>
      </c>
      <c r="F215" s="117">
        <v>429.8</v>
      </c>
    </row>
    <row r="216" spans="1:6">
      <c r="A216" s="113" t="s">
        <v>253</v>
      </c>
      <c r="B216" s="114" t="s">
        <v>328</v>
      </c>
      <c r="C216" s="115" t="s">
        <v>191</v>
      </c>
      <c r="D216" s="116">
        <v>703</v>
      </c>
      <c r="E216" s="117">
        <v>428.8</v>
      </c>
      <c r="F216" s="117">
        <v>429.8</v>
      </c>
    </row>
    <row r="217" spans="1:6" ht="141" customHeight="1">
      <c r="A217" s="113" t="s">
        <v>256</v>
      </c>
      <c r="B217" s="114" t="s">
        <v>329</v>
      </c>
      <c r="C217" s="115" t="s">
        <v>183</v>
      </c>
      <c r="D217" s="116"/>
      <c r="E217" s="117">
        <v>2678</v>
      </c>
      <c r="F217" s="117">
        <v>2514</v>
      </c>
    </row>
    <row r="218" spans="1:6" ht="63" customHeight="1">
      <c r="A218" s="113" t="s">
        <v>206</v>
      </c>
      <c r="B218" s="114" t="s">
        <v>329</v>
      </c>
      <c r="C218" s="115" t="s">
        <v>207</v>
      </c>
      <c r="D218" s="116"/>
      <c r="E218" s="117">
        <v>2678</v>
      </c>
      <c r="F218" s="117">
        <v>2514</v>
      </c>
    </row>
    <row r="219" spans="1:6">
      <c r="A219" s="113" t="s">
        <v>253</v>
      </c>
      <c r="B219" s="114" t="s">
        <v>329</v>
      </c>
      <c r="C219" s="115" t="s">
        <v>207</v>
      </c>
      <c r="D219" s="116">
        <v>703</v>
      </c>
      <c r="E219" s="117">
        <v>2678</v>
      </c>
      <c r="F219" s="117">
        <v>2514</v>
      </c>
    </row>
    <row r="220" spans="1:6" ht="47.25">
      <c r="A220" s="113" t="s">
        <v>331</v>
      </c>
      <c r="B220" s="114" t="s">
        <v>332</v>
      </c>
      <c r="C220" s="115" t="s">
        <v>183</v>
      </c>
      <c r="D220" s="116"/>
      <c r="E220" s="117">
        <v>1287.9000000000001</v>
      </c>
      <c r="F220" s="117">
        <v>1330.9</v>
      </c>
    </row>
    <row r="221" spans="1:6" ht="31.5">
      <c r="A221" s="113" t="s">
        <v>333</v>
      </c>
      <c r="B221" s="114" t="s">
        <v>334</v>
      </c>
      <c r="C221" s="115" t="s">
        <v>183</v>
      </c>
      <c r="D221" s="116"/>
      <c r="E221" s="117">
        <v>1287.9000000000001</v>
      </c>
      <c r="F221" s="117">
        <v>1330.9</v>
      </c>
    </row>
    <row r="222" spans="1:6">
      <c r="A222" s="113" t="s">
        <v>335</v>
      </c>
      <c r="B222" s="114" t="s">
        <v>336</v>
      </c>
      <c r="C222" s="115" t="s">
        <v>183</v>
      </c>
      <c r="D222" s="116"/>
      <c r="E222" s="117">
        <v>795.9</v>
      </c>
      <c r="F222" s="117">
        <v>868.9</v>
      </c>
    </row>
    <row r="223" spans="1:6" ht="63" customHeight="1">
      <c r="A223" s="113" t="s">
        <v>206</v>
      </c>
      <c r="B223" s="114" t="s">
        <v>336</v>
      </c>
      <c r="C223" s="115" t="s">
        <v>207</v>
      </c>
      <c r="D223" s="116"/>
      <c r="E223" s="117">
        <v>793</v>
      </c>
      <c r="F223" s="117">
        <v>866</v>
      </c>
    </row>
    <row r="224" spans="1:6">
      <c r="A224" s="113" t="s">
        <v>337</v>
      </c>
      <c r="B224" s="114" t="s">
        <v>336</v>
      </c>
      <c r="C224" s="115" t="s">
        <v>207</v>
      </c>
      <c r="D224" s="116">
        <v>804</v>
      </c>
      <c r="E224" s="117">
        <v>793</v>
      </c>
      <c r="F224" s="117">
        <v>866</v>
      </c>
    </row>
    <row r="225" spans="1:6" ht="31.5">
      <c r="A225" s="113" t="s">
        <v>190</v>
      </c>
      <c r="B225" s="114" t="s">
        <v>336</v>
      </c>
      <c r="C225" s="115" t="s">
        <v>191</v>
      </c>
      <c r="D225" s="116"/>
      <c r="E225" s="117">
        <v>2.9</v>
      </c>
      <c r="F225" s="117">
        <v>2.9</v>
      </c>
    </row>
    <row r="226" spans="1:6">
      <c r="A226" s="113" t="s">
        <v>337</v>
      </c>
      <c r="B226" s="114" t="s">
        <v>336</v>
      </c>
      <c r="C226" s="115" t="s">
        <v>191</v>
      </c>
      <c r="D226" s="116">
        <v>804</v>
      </c>
      <c r="E226" s="117">
        <v>2.9</v>
      </c>
      <c r="F226" s="117">
        <v>2.9</v>
      </c>
    </row>
    <row r="227" spans="1:6" ht="141" customHeight="1">
      <c r="A227" s="113" t="s">
        <v>256</v>
      </c>
      <c r="B227" s="114" t="s">
        <v>338</v>
      </c>
      <c r="C227" s="115" t="s">
        <v>183</v>
      </c>
      <c r="D227" s="116"/>
      <c r="E227" s="117">
        <v>492</v>
      </c>
      <c r="F227" s="117">
        <v>462</v>
      </c>
    </row>
    <row r="228" spans="1:6" ht="63" customHeight="1">
      <c r="A228" s="113" t="s">
        <v>206</v>
      </c>
      <c r="B228" s="114" t="s">
        <v>338</v>
      </c>
      <c r="C228" s="115" t="s">
        <v>207</v>
      </c>
      <c r="D228" s="116"/>
      <c r="E228" s="117">
        <v>492</v>
      </c>
      <c r="F228" s="117">
        <v>462</v>
      </c>
    </row>
    <row r="229" spans="1:6">
      <c r="A229" s="113" t="s">
        <v>337</v>
      </c>
      <c r="B229" s="114" t="s">
        <v>338</v>
      </c>
      <c r="C229" s="115" t="s">
        <v>207</v>
      </c>
      <c r="D229" s="116">
        <v>804</v>
      </c>
      <c r="E229" s="117">
        <v>492</v>
      </c>
      <c r="F229" s="117">
        <v>462</v>
      </c>
    </row>
    <row r="230" spans="1:6" s="107" customFormat="1" ht="47.25" customHeight="1">
      <c r="A230" s="108" t="s">
        <v>343</v>
      </c>
      <c r="B230" s="109" t="s">
        <v>344</v>
      </c>
      <c r="C230" s="110" t="s">
        <v>183</v>
      </c>
      <c r="D230" s="111"/>
      <c r="E230" s="112">
        <v>28159.4</v>
      </c>
      <c r="F230" s="112">
        <v>28244</v>
      </c>
    </row>
    <row r="231" spans="1:6" ht="47.25">
      <c r="A231" s="113" t="s">
        <v>345</v>
      </c>
      <c r="B231" s="114" t="s">
        <v>346</v>
      </c>
      <c r="C231" s="115" t="s">
        <v>183</v>
      </c>
      <c r="D231" s="116"/>
      <c r="E231" s="117">
        <v>9984.5</v>
      </c>
      <c r="F231" s="117">
        <v>9984.5</v>
      </c>
    </row>
    <row r="232" spans="1:6" ht="47.25">
      <c r="A232" s="113" t="s">
        <v>347</v>
      </c>
      <c r="B232" s="114" t="s">
        <v>348</v>
      </c>
      <c r="C232" s="115" t="s">
        <v>183</v>
      </c>
      <c r="D232" s="116"/>
      <c r="E232" s="117">
        <v>9870</v>
      </c>
      <c r="F232" s="117">
        <v>9870</v>
      </c>
    </row>
    <row r="233" spans="1:6" ht="29.25" customHeight="1">
      <c r="A233" s="113" t="s">
        <v>349</v>
      </c>
      <c r="B233" s="114" t="s">
        <v>350</v>
      </c>
      <c r="C233" s="115" t="s">
        <v>183</v>
      </c>
      <c r="D233" s="116"/>
      <c r="E233" s="117">
        <v>870</v>
      </c>
      <c r="F233" s="117">
        <v>870</v>
      </c>
    </row>
    <row r="234" spans="1:6" ht="31.5">
      <c r="A234" s="113" t="s">
        <v>351</v>
      </c>
      <c r="B234" s="114" t="s">
        <v>350</v>
      </c>
      <c r="C234" s="115" t="s">
        <v>352</v>
      </c>
      <c r="D234" s="116"/>
      <c r="E234" s="117">
        <v>870</v>
      </c>
      <c r="F234" s="117">
        <v>870</v>
      </c>
    </row>
    <row r="235" spans="1:6">
      <c r="A235" s="113" t="s">
        <v>213</v>
      </c>
      <c r="B235" s="114" t="s">
        <v>350</v>
      </c>
      <c r="C235" s="115" t="s">
        <v>352</v>
      </c>
      <c r="D235" s="116">
        <v>702</v>
      </c>
      <c r="E235" s="117">
        <v>870</v>
      </c>
      <c r="F235" s="117">
        <v>870</v>
      </c>
    </row>
    <row r="236" spans="1:6" ht="60" customHeight="1">
      <c r="A236" s="113" t="s">
        <v>686</v>
      </c>
      <c r="B236" s="114" t="s">
        <v>687</v>
      </c>
      <c r="C236" s="115" t="s">
        <v>183</v>
      </c>
      <c r="D236" s="116"/>
      <c r="E236" s="117">
        <v>9000</v>
      </c>
      <c r="F236" s="117">
        <v>9000</v>
      </c>
    </row>
    <row r="237" spans="1:6" ht="31.5">
      <c r="A237" s="113" t="s">
        <v>351</v>
      </c>
      <c r="B237" s="114" t="s">
        <v>687</v>
      </c>
      <c r="C237" s="115" t="s">
        <v>352</v>
      </c>
      <c r="D237" s="116"/>
      <c r="E237" s="117">
        <v>9000</v>
      </c>
      <c r="F237" s="117">
        <v>9000</v>
      </c>
    </row>
    <row r="238" spans="1:6">
      <c r="A238" s="113" t="s">
        <v>213</v>
      </c>
      <c r="B238" s="114" t="s">
        <v>687</v>
      </c>
      <c r="C238" s="115" t="s">
        <v>352</v>
      </c>
      <c r="D238" s="116">
        <v>702</v>
      </c>
      <c r="E238" s="117">
        <v>9000</v>
      </c>
      <c r="F238" s="117">
        <v>9000</v>
      </c>
    </row>
    <row r="239" spans="1:6" ht="63">
      <c r="A239" s="113" t="s">
        <v>353</v>
      </c>
      <c r="B239" s="114" t="s">
        <v>354</v>
      </c>
      <c r="C239" s="115" t="s">
        <v>183</v>
      </c>
      <c r="D239" s="116"/>
      <c r="E239" s="117">
        <v>114.5</v>
      </c>
      <c r="F239" s="117">
        <v>114.5</v>
      </c>
    </row>
    <row r="240" spans="1:6" ht="31.5">
      <c r="A240" s="113" t="s">
        <v>355</v>
      </c>
      <c r="B240" s="114" t="s">
        <v>356</v>
      </c>
      <c r="C240" s="115" t="s">
        <v>183</v>
      </c>
      <c r="D240" s="116"/>
      <c r="E240" s="117">
        <v>114.5</v>
      </c>
      <c r="F240" s="117">
        <v>114.5</v>
      </c>
    </row>
    <row r="241" spans="1:6" ht="31.5">
      <c r="A241" s="113" t="s">
        <v>190</v>
      </c>
      <c r="B241" s="114" t="s">
        <v>356</v>
      </c>
      <c r="C241" s="115" t="s">
        <v>191</v>
      </c>
      <c r="D241" s="116"/>
      <c r="E241" s="117">
        <v>4.2</v>
      </c>
      <c r="F241" s="117">
        <v>4.2</v>
      </c>
    </row>
    <row r="242" spans="1:6">
      <c r="A242" s="113" t="s">
        <v>342</v>
      </c>
      <c r="B242" s="114" t="s">
        <v>356</v>
      </c>
      <c r="C242" s="115" t="s">
        <v>191</v>
      </c>
      <c r="D242" s="116">
        <v>113</v>
      </c>
      <c r="E242" s="117">
        <v>4.2</v>
      </c>
      <c r="F242" s="117">
        <v>4.2</v>
      </c>
    </row>
    <row r="243" spans="1:6">
      <c r="A243" s="113" t="s">
        <v>202</v>
      </c>
      <c r="B243" s="114" t="s">
        <v>356</v>
      </c>
      <c r="C243" s="115" t="s">
        <v>203</v>
      </c>
      <c r="D243" s="116"/>
      <c r="E243" s="117">
        <v>110.3</v>
      </c>
      <c r="F243" s="117">
        <v>110.3</v>
      </c>
    </row>
    <row r="244" spans="1:6">
      <c r="A244" s="113" t="s">
        <v>342</v>
      </c>
      <c r="B244" s="114" t="s">
        <v>356</v>
      </c>
      <c r="C244" s="115" t="s">
        <v>203</v>
      </c>
      <c r="D244" s="116">
        <v>113</v>
      </c>
      <c r="E244" s="117">
        <v>110.3</v>
      </c>
      <c r="F244" s="117">
        <v>110.3</v>
      </c>
    </row>
    <row r="245" spans="1:6" ht="47.25">
      <c r="A245" s="113" t="s">
        <v>357</v>
      </c>
      <c r="B245" s="114" t="s">
        <v>358</v>
      </c>
      <c r="C245" s="115" t="s">
        <v>183</v>
      </c>
      <c r="D245" s="116"/>
      <c r="E245" s="117">
        <v>1159.2</v>
      </c>
      <c r="F245" s="117">
        <v>1159.2</v>
      </c>
    </row>
    <row r="246" spans="1:6" ht="31.5">
      <c r="A246" s="113" t="s">
        <v>359</v>
      </c>
      <c r="B246" s="114" t="s">
        <v>360</v>
      </c>
      <c r="C246" s="115" t="s">
        <v>183</v>
      </c>
      <c r="D246" s="116"/>
      <c r="E246" s="117">
        <v>1159.2</v>
      </c>
      <c r="F246" s="117">
        <v>1159.2</v>
      </c>
    </row>
    <row r="247" spans="1:6" ht="63">
      <c r="A247" s="113" t="s">
        <v>361</v>
      </c>
      <c r="B247" s="114" t="s">
        <v>362</v>
      </c>
      <c r="C247" s="115" t="s">
        <v>183</v>
      </c>
      <c r="D247" s="116"/>
      <c r="E247" s="117">
        <v>1159.2</v>
      </c>
      <c r="F247" s="117">
        <v>1159.2</v>
      </c>
    </row>
    <row r="248" spans="1:6" ht="31.5">
      <c r="A248" s="113" t="s">
        <v>190</v>
      </c>
      <c r="B248" s="114" t="s">
        <v>362</v>
      </c>
      <c r="C248" s="115" t="s">
        <v>191</v>
      </c>
      <c r="D248" s="116"/>
      <c r="E248" s="117">
        <v>1159.2</v>
      </c>
      <c r="F248" s="117">
        <v>1159.2</v>
      </c>
    </row>
    <row r="249" spans="1:6">
      <c r="A249" s="113" t="s">
        <v>363</v>
      </c>
      <c r="B249" s="114" t="s">
        <v>362</v>
      </c>
      <c r="C249" s="115" t="s">
        <v>191</v>
      </c>
      <c r="D249" s="116">
        <v>405</v>
      </c>
      <c r="E249" s="117">
        <v>1159.2</v>
      </c>
      <c r="F249" s="117">
        <v>1159.2</v>
      </c>
    </row>
    <row r="250" spans="1:6" ht="46.5" customHeight="1">
      <c r="A250" s="113" t="s">
        <v>364</v>
      </c>
      <c r="B250" s="114" t="s">
        <v>365</v>
      </c>
      <c r="C250" s="115" t="s">
        <v>183</v>
      </c>
      <c r="D250" s="116"/>
      <c r="E250" s="117">
        <v>327.10000000000002</v>
      </c>
      <c r="F250" s="117">
        <v>327.10000000000002</v>
      </c>
    </row>
    <row r="251" spans="1:6" ht="47.25">
      <c r="A251" s="113" t="s">
        <v>366</v>
      </c>
      <c r="B251" s="114" t="s">
        <v>367</v>
      </c>
      <c r="C251" s="115" t="s">
        <v>183</v>
      </c>
      <c r="D251" s="116"/>
      <c r="E251" s="117">
        <v>324.7</v>
      </c>
      <c r="F251" s="117">
        <v>324.7</v>
      </c>
    </row>
    <row r="252" spans="1:6" ht="63">
      <c r="A252" s="113" t="s">
        <v>278</v>
      </c>
      <c r="B252" s="114" t="s">
        <v>368</v>
      </c>
      <c r="C252" s="115" t="s">
        <v>183</v>
      </c>
      <c r="D252" s="116"/>
      <c r="E252" s="117">
        <v>324.7</v>
      </c>
      <c r="F252" s="117">
        <v>324.7</v>
      </c>
    </row>
    <row r="253" spans="1:6" ht="31.5">
      <c r="A253" s="113" t="s">
        <v>190</v>
      </c>
      <c r="B253" s="114" t="s">
        <v>368</v>
      </c>
      <c r="C253" s="115" t="s">
        <v>191</v>
      </c>
      <c r="D253" s="116"/>
      <c r="E253" s="117">
        <v>324.7</v>
      </c>
      <c r="F253" s="117">
        <v>324.7</v>
      </c>
    </row>
    <row r="254" spans="1:6">
      <c r="A254" s="113" t="s">
        <v>192</v>
      </c>
      <c r="B254" s="114" t="s">
        <v>368</v>
      </c>
      <c r="C254" s="115" t="s">
        <v>191</v>
      </c>
      <c r="D254" s="116">
        <v>701</v>
      </c>
      <c r="E254" s="117">
        <v>60.7</v>
      </c>
      <c r="F254" s="117">
        <v>43.3</v>
      </c>
    </row>
    <row r="255" spans="1:6">
      <c r="A255" s="113" t="s">
        <v>213</v>
      </c>
      <c r="B255" s="114" t="s">
        <v>368</v>
      </c>
      <c r="C255" s="115" t="s">
        <v>191</v>
      </c>
      <c r="D255" s="116">
        <v>702</v>
      </c>
      <c r="E255" s="117">
        <v>30</v>
      </c>
      <c r="F255" s="117">
        <v>0.7</v>
      </c>
    </row>
    <row r="256" spans="1:6">
      <c r="A256" s="113" t="s">
        <v>253</v>
      </c>
      <c r="B256" s="114" t="s">
        <v>368</v>
      </c>
      <c r="C256" s="115" t="s">
        <v>191</v>
      </c>
      <c r="D256" s="116">
        <v>703</v>
      </c>
      <c r="E256" s="117">
        <v>49</v>
      </c>
      <c r="F256" s="117">
        <v>60</v>
      </c>
    </row>
    <row r="257" spans="1:6">
      <c r="A257" s="113" t="s">
        <v>273</v>
      </c>
      <c r="B257" s="114" t="s">
        <v>368</v>
      </c>
      <c r="C257" s="115" t="s">
        <v>191</v>
      </c>
      <c r="D257" s="116">
        <v>709</v>
      </c>
      <c r="E257" s="117">
        <v>0</v>
      </c>
      <c r="F257" s="117">
        <v>15.7</v>
      </c>
    </row>
    <row r="258" spans="1:6">
      <c r="A258" s="113" t="s">
        <v>300</v>
      </c>
      <c r="B258" s="114" t="s">
        <v>368</v>
      </c>
      <c r="C258" s="115" t="s">
        <v>191</v>
      </c>
      <c r="D258" s="116">
        <v>801</v>
      </c>
      <c r="E258" s="117">
        <v>185</v>
      </c>
      <c r="F258" s="117">
        <v>205</v>
      </c>
    </row>
    <row r="259" spans="1:6" ht="63">
      <c r="A259" s="113" t="s">
        <v>369</v>
      </c>
      <c r="B259" s="114" t="s">
        <v>370</v>
      </c>
      <c r="C259" s="115" t="s">
        <v>183</v>
      </c>
      <c r="D259" s="116"/>
      <c r="E259" s="117">
        <v>2.4</v>
      </c>
      <c r="F259" s="117">
        <v>2.4</v>
      </c>
    </row>
    <row r="260" spans="1:6" ht="63">
      <c r="A260" s="113" t="s">
        <v>278</v>
      </c>
      <c r="B260" s="114" t="s">
        <v>371</v>
      </c>
      <c r="C260" s="115" t="s">
        <v>183</v>
      </c>
      <c r="D260" s="116"/>
      <c r="E260" s="117">
        <v>2.4</v>
      </c>
      <c r="F260" s="117">
        <v>2.4</v>
      </c>
    </row>
    <row r="261" spans="1:6" ht="31.5">
      <c r="A261" s="113" t="s">
        <v>190</v>
      </c>
      <c r="B261" s="114" t="s">
        <v>371</v>
      </c>
      <c r="C261" s="115" t="s">
        <v>191</v>
      </c>
      <c r="D261" s="116"/>
      <c r="E261" s="117">
        <v>2.4</v>
      </c>
      <c r="F261" s="117">
        <v>2.4</v>
      </c>
    </row>
    <row r="262" spans="1:6" ht="46.5" customHeight="1">
      <c r="A262" s="113" t="s">
        <v>372</v>
      </c>
      <c r="B262" s="114" t="s">
        <v>371</v>
      </c>
      <c r="C262" s="115" t="s">
        <v>191</v>
      </c>
      <c r="D262" s="116">
        <v>104</v>
      </c>
      <c r="E262" s="117">
        <v>2.4</v>
      </c>
      <c r="F262" s="117">
        <v>2.4</v>
      </c>
    </row>
    <row r="263" spans="1:6" ht="47.25">
      <c r="A263" s="113" t="s">
        <v>373</v>
      </c>
      <c r="B263" s="114" t="s">
        <v>374</v>
      </c>
      <c r="C263" s="115" t="s">
        <v>183</v>
      </c>
      <c r="D263" s="116"/>
      <c r="E263" s="117">
        <v>16688.599999999999</v>
      </c>
      <c r="F263" s="117">
        <v>16773.2</v>
      </c>
    </row>
    <row r="264" spans="1:6" ht="31.5">
      <c r="A264" s="113" t="s">
        <v>375</v>
      </c>
      <c r="B264" s="114" t="s">
        <v>376</v>
      </c>
      <c r="C264" s="115" t="s">
        <v>183</v>
      </c>
      <c r="D264" s="116"/>
      <c r="E264" s="117">
        <v>5544</v>
      </c>
      <c r="F264" s="117">
        <v>5628.6</v>
      </c>
    </row>
    <row r="265" spans="1:6" ht="31.5">
      <c r="A265" s="113" t="s">
        <v>271</v>
      </c>
      <c r="B265" s="114" t="s">
        <v>377</v>
      </c>
      <c r="C265" s="115" t="s">
        <v>183</v>
      </c>
      <c r="D265" s="116"/>
      <c r="E265" s="117">
        <v>3694</v>
      </c>
      <c r="F265" s="117">
        <v>3892.6</v>
      </c>
    </row>
    <row r="266" spans="1:6" ht="63" customHeight="1">
      <c r="A266" s="113" t="s">
        <v>206</v>
      </c>
      <c r="B266" s="114" t="s">
        <v>377</v>
      </c>
      <c r="C266" s="115" t="s">
        <v>207</v>
      </c>
      <c r="D266" s="116"/>
      <c r="E266" s="117">
        <v>3589.1</v>
      </c>
      <c r="F266" s="117">
        <v>3869.1</v>
      </c>
    </row>
    <row r="267" spans="1:6" ht="31.5">
      <c r="A267" s="113" t="s">
        <v>378</v>
      </c>
      <c r="B267" s="114" t="s">
        <v>377</v>
      </c>
      <c r="C267" s="115" t="s">
        <v>207</v>
      </c>
      <c r="D267" s="116">
        <v>505</v>
      </c>
      <c r="E267" s="117">
        <v>3589.1</v>
      </c>
      <c r="F267" s="117">
        <v>3869.1</v>
      </c>
    </row>
    <row r="268" spans="1:6" ht="31.5">
      <c r="A268" s="113" t="s">
        <v>190</v>
      </c>
      <c r="B268" s="114" t="s">
        <v>377</v>
      </c>
      <c r="C268" s="115" t="s">
        <v>191</v>
      </c>
      <c r="D268" s="116"/>
      <c r="E268" s="117">
        <v>104.9</v>
      </c>
      <c r="F268" s="117">
        <v>23.5</v>
      </c>
    </row>
    <row r="269" spans="1:6" ht="31.5">
      <c r="A269" s="113" t="s">
        <v>378</v>
      </c>
      <c r="B269" s="114" t="s">
        <v>377</v>
      </c>
      <c r="C269" s="115" t="s">
        <v>191</v>
      </c>
      <c r="D269" s="116">
        <v>505</v>
      </c>
      <c r="E269" s="117">
        <v>104.9</v>
      </c>
      <c r="F269" s="117">
        <v>23.5</v>
      </c>
    </row>
    <row r="270" spans="1:6" ht="141" customHeight="1">
      <c r="A270" s="113" t="s">
        <v>256</v>
      </c>
      <c r="B270" s="114" t="s">
        <v>379</v>
      </c>
      <c r="C270" s="115" t="s">
        <v>183</v>
      </c>
      <c r="D270" s="116"/>
      <c r="E270" s="117">
        <v>1850</v>
      </c>
      <c r="F270" s="117">
        <v>1736</v>
      </c>
    </row>
    <row r="271" spans="1:6" ht="63" customHeight="1">
      <c r="A271" s="113" t="s">
        <v>206</v>
      </c>
      <c r="B271" s="114" t="s">
        <v>379</v>
      </c>
      <c r="C271" s="115" t="s">
        <v>207</v>
      </c>
      <c r="D271" s="116"/>
      <c r="E271" s="117">
        <v>1850</v>
      </c>
      <c r="F271" s="117">
        <v>1736</v>
      </c>
    </row>
    <row r="272" spans="1:6" ht="31.5">
      <c r="A272" s="113" t="s">
        <v>378</v>
      </c>
      <c r="B272" s="114" t="s">
        <v>379</v>
      </c>
      <c r="C272" s="115" t="s">
        <v>207</v>
      </c>
      <c r="D272" s="116">
        <v>505</v>
      </c>
      <c r="E272" s="117">
        <v>1850</v>
      </c>
      <c r="F272" s="117">
        <v>1736</v>
      </c>
    </row>
    <row r="273" spans="1:6" ht="31.5">
      <c r="A273" s="113" t="s">
        <v>380</v>
      </c>
      <c r="B273" s="114" t="s">
        <v>381</v>
      </c>
      <c r="C273" s="115" t="s">
        <v>183</v>
      </c>
      <c r="D273" s="116"/>
      <c r="E273" s="117">
        <v>11144.6</v>
      </c>
      <c r="F273" s="117">
        <v>11144.6</v>
      </c>
    </row>
    <row r="274" spans="1:6" ht="47.25">
      <c r="A274" s="113" t="s">
        <v>382</v>
      </c>
      <c r="B274" s="114" t="s">
        <v>383</v>
      </c>
      <c r="C274" s="115" t="s">
        <v>183</v>
      </c>
      <c r="D274" s="116"/>
      <c r="E274" s="117">
        <v>11144.6</v>
      </c>
      <c r="F274" s="117">
        <v>11144.6</v>
      </c>
    </row>
    <row r="275" spans="1:6" ht="63" customHeight="1">
      <c r="A275" s="113" t="s">
        <v>206</v>
      </c>
      <c r="B275" s="114" t="s">
        <v>383</v>
      </c>
      <c r="C275" s="115" t="s">
        <v>207</v>
      </c>
      <c r="D275" s="116"/>
      <c r="E275" s="117">
        <v>899.6</v>
      </c>
      <c r="F275" s="117">
        <v>899.6</v>
      </c>
    </row>
    <row r="276" spans="1:6" ht="31.5">
      <c r="A276" s="113" t="s">
        <v>378</v>
      </c>
      <c r="B276" s="114" t="s">
        <v>383</v>
      </c>
      <c r="C276" s="115" t="s">
        <v>207</v>
      </c>
      <c r="D276" s="116">
        <v>505</v>
      </c>
      <c r="E276" s="117">
        <v>899.6</v>
      </c>
      <c r="F276" s="117">
        <v>899.6</v>
      </c>
    </row>
    <row r="277" spans="1:6" ht="31.5">
      <c r="A277" s="113" t="s">
        <v>190</v>
      </c>
      <c r="B277" s="114" t="s">
        <v>383</v>
      </c>
      <c r="C277" s="115" t="s">
        <v>191</v>
      </c>
      <c r="D277" s="116"/>
      <c r="E277" s="117">
        <v>275</v>
      </c>
      <c r="F277" s="117">
        <v>275</v>
      </c>
    </row>
    <row r="278" spans="1:6" ht="31.5">
      <c r="A278" s="113" t="s">
        <v>378</v>
      </c>
      <c r="B278" s="114" t="s">
        <v>383</v>
      </c>
      <c r="C278" s="115" t="s">
        <v>191</v>
      </c>
      <c r="D278" s="116">
        <v>505</v>
      </c>
      <c r="E278" s="117">
        <v>45</v>
      </c>
      <c r="F278" s="117">
        <v>45</v>
      </c>
    </row>
    <row r="279" spans="1:6">
      <c r="A279" s="113" t="s">
        <v>384</v>
      </c>
      <c r="B279" s="114" t="s">
        <v>383</v>
      </c>
      <c r="C279" s="115" t="s">
        <v>191</v>
      </c>
      <c r="D279" s="116">
        <v>1003</v>
      </c>
      <c r="E279" s="117">
        <v>230</v>
      </c>
      <c r="F279" s="117">
        <v>230</v>
      </c>
    </row>
    <row r="280" spans="1:6">
      <c r="A280" s="113" t="s">
        <v>284</v>
      </c>
      <c r="B280" s="114" t="s">
        <v>383</v>
      </c>
      <c r="C280" s="115" t="s">
        <v>285</v>
      </c>
      <c r="D280" s="116"/>
      <c r="E280" s="117">
        <v>9970</v>
      </c>
      <c r="F280" s="117">
        <v>9970</v>
      </c>
    </row>
    <row r="281" spans="1:6">
      <c r="A281" s="113" t="s">
        <v>384</v>
      </c>
      <c r="B281" s="114" t="s">
        <v>383</v>
      </c>
      <c r="C281" s="115" t="s">
        <v>285</v>
      </c>
      <c r="D281" s="116">
        <v>1003</v>
      </c>
      <c r="E281" s="117">
        <v>9970</v>
      </c>
      <c r="F281" s="117">
        <v>9970</v>
      </c>
    </row>
    <row r="282" spans="1:6" s="107" customFormat="1" ht="45.75" customHeight="1">
      <c r="A282" s="108" t="s">
        <v>385</v>
      </c>
      <c r="B282" s="109" t="s">
        <v>386</v>
      </c>
      <c r="C282" s="110" t="s">
        <v>183</v>
      </c>
      <c r="D282" s="111"/>
      <c r="E282" s="112">
        <v>129691.4</v>
      </c>
      <c r="F282" s="112">
        <v>127771.6</v>
      </c>
    </row>
    <row r="283" spans="1:6" ht="63">
      <c r="A283" s="113" t="s">
        <v>387</v>
      </c>
      <c r="B283" s="114" t="s">
        <v>388</v>
      </c>
      <c r="C283" s="115" t="s">
        <v>183</v>
      </c>
      <c r="D283" s="116"/>
      <c r="E283" s="117">
        <v>29680.6</v>
      </c>
      <c r="F283" s="117">
        <v>30690.1</v>
      </c>
    </row>
    <row r="284" spans="1:6" ht="78.75">
      <c r="A284" s="113" t="s">
        <v>389</v>
      </c>
      <c r="B284" s="114" t="s">
        <v>390</v>
      </c>
      <c r="C284" s="115" t="s">
        <v>183</v>
      </c>
      <c r="D284" s="116"/>
      <c r="E284" s="117">
        <v>29600</v>
      </c>
      <c r="F284" s="117">
        <v>30546.9</v>
      </c>
    </row>
    <row r="285" spans="1:6" ht="31.5">
      <c r="A285" s="113" t="s">
        <v>197</v>
      </c>
      <c r="B285" s="114" t="s">
        <v>391</v>
      </c>
      <c r="C285" s="115" t="s">
        <v>183</v>
      </c>
      <c r="D285" s="116"/>
      <c r="E285" s="117">
        <v>80</v>
      </c>
      <c r="F285" s="117">
        <v>80</v>
      </c>
    </row>
    <row r="286" spans="1:6" ht="31.5">
      <c r="A286" s="113" t="s">
        <v>190</v>
      </c>
      <c r="B286" s="114" t="s">
        <v>391</v>
      </c>
      <c r="C286" s="115" t="s">
        <v>191</v>
      </c>
      <c r="D286" s="116"/>
      <c r="E286" s="117">
        <v>80</v>
      </c>
      <c r="F286" s="117">
        <v>80</v>
      </c>
    </row>
    <row r="287" spans="1:6" ht="31.5">
      <c r="A287" s="113" t="s">
        <v>199</v>
      </c>
      <c r="B287" s="114" t="s">
        <v>391</v>
      </c>
      <c r="C287" s="115" t="s">
        <v>191</v>
      </c>
      <c r="D287" s="116">
        <v>705</v>
      </c>
      <c r="E287" s="117">
        <v>80</v>
      </c>
      <c r="F287" s="117">
        <v>80</v>
      </c>
    </row>
    <row r="288" spans="1:6">
      <c r="A288" s="113" t="s">
        <v>335</v>
      </c>
      <c r="B288" s="114" t="s">
        <v>392</v>
      </c>
      <c r="C288" s="115" t="s">
        <v>183</v>
      </c>
      <c r="D288" s="116"/>
      <c r="E288" s="117">
        <v>7069.6</v>
      </c>
      <c r="F288" s="117">
        <v>7478.3</v>
      </c>
    </row>
    <row r="289" spans="1:6" ht="63" customHeight="1">
      <c r="A289" s="113" t="s">
        <v>206</v>
      </c>
      <c r="B289" s="114" t="s">
        <v>392</v>
      </c>
      <c r="C289" s="115" t="s">
        <v>207</v>
      </c>
      <c r="D289" s="116"/>
      <c r="E289" s="117">
        <v>5198.5</v>
      </c>
      <c r="F289" s="117">
        <v>5528.8</v>
      </c>
    </row>
    <row r="290" spans="1:6" ht="47.25">
      <c r="A290" s="113" t="s">
        <v>393</v>
      </c>
      <c r="B290" s="114" t="s">
        <v>392</v>
      </c>
      <c r="C290" s="115" t="s">
        <v>207</v>
      </c>
      <c r="D290" s="116">
        <v>106</v>
      </c>
      <c r="E290" s="117">
        <v>5198.5</v>
      </c>
      <c r="F290" s="117">
        <v>5528.8</v>
      </c>
    </row>
    <row r="291" spans="1:6" ht="31.5">
      <c r="A291" s="113" t="s">
        <v>190</v>
      </c>
      <c r="B291" s="114" t="s">
        <v>392</v>
      </c>
      <c r="C291" s="115" t="s">
        <v>191</v>
      </c>
      <c r="D291" s="116"/>
      <c r="E291" s="117">
        <v>1871.1</v>
      </c>
      <c r="F291" s="117">
        <v>1949.5</v>
      </c>
    </row>
    <row r="292" spans="1:6" ht="47.25">
      <c r="A292" s="113" t="s">
        <v>393</v>
      </c>
      <c r="B292" s="114" t="s">
        <v>392</v>
      </c>
      <c r="C292" s="115" t="s">
        <v>191</v>
      </c>
      <c r="D292" s="116">
        <v>106</v>
      </c>
      <c r="E292" s="117">
        <v>1871.1</v>
      </c>
      <c r="F292" s="117">
        <v>1949.5</v>
      </c>
    </row>
    <row r="293" spans="1:6">
      <c r="A293" s="113" t="s">
        <v>200</v>
      </c>
      <c r="B293" s="114" t="s">
        <v>394</v>
      </c>
      <c r="C293" s="115" t="s">
        <v>183</v>
      </c>
      <c r="D293" s="116"/>
      <c r="E293" s="117">
        <v>12682.4</v>
      </c>
      <c r="F293" s="117">
        <v>13824.6</v>
      </c>
    </row>
    <row r="294" spans="1:6" ht="63" customHeight="1">
      <c r="A294" s="113" t="s">
        <v>206</v>
      </c>
      <c r="B294" s="114" t="s">
        <v>394</v>
      </c>
      <c r="C294" s="115" t="s">
        <v>207</v>
      </c>
      <c r="D294" s="116"/>
      <c r="E294" s="117">
        <v>11539</v>
      </c>
      <c r="F294" s="117">
        <v>12650</v>
      </c>
    </row>
    <row r="295" spans="1:6">
      <c r="A295" s="113" t="s">
        <v>342</v>
      </c>
      <c r="B295" s="114" t="s">
        <v>394</v>
      </c>
      <c r="C295" s="115" t="s">
        <v>207</v>
      </c>
      <c r="D295" s="116">
        <v>113</v>
      </c>
      <c r="E295" s="117">
        <v>11539</v>
      </c>
      <c r="F295" s="117">
        <v>12650</v>
      </c>
    </row>
    <row r="296" spans="1:6" ht="31.5">
      <c r="A296" s="113" t="s">
        <v>190</v>
      </c>
      <c r="B296" s="114" t="s">
        <v>394</v>
      </c>
      <c r="C296" s="115" t="s">
        <v>191</v>
      </c>
      <c r="D296" s="116"/>
      <c r="E296" s="117">
        <v>1143.4000000000001</v>
      </c>
      <c r="F296" s="117">
        <v>1174.5999999999999</v>
      </c>
    </row>
    <row r="297" spans="1:6">
      <c r="A297" s="113" t="s">
        <v>342</v>
      </c>
      <c r="B297" s="114" t="s">
        <v>394</v>
      </c>
      <c r="C297" s="115" t="s">
        <v>191</v>
      </c>
      <c r="D297" s="116">
        <v>113</v>
      </c>
      <c r="E297" s="117">
        <v>1143.4000000000001</v>
      </c>
      <c r="F297" s="117">
        <v>1174.5999999999999</v>
      </c>
    </row>
    <row r="298" spans="1:6" ht="141" customHeight="1">
      <c r="A298" s="113" t="s">
        <v>256</v>
      </c>
      <c r="B298" s="114" t="s">
        <v>395</v>
      </c>
      <c r="C298" s="115" t="s">
        <v>183</v>
      </c>
      <c r="D298" s="116"/>
      <c r="E298" s="117">
        <v>9768</v>
      </c>
      <c r="F298" s="117">
        <v>9164</v>
      </c>
    </row>
    <row r="299" spans="1:6" ht="63" customHeight="1">
      <c r="A299" s="113" t="s">
        <v>206</v>
      </c>
      <c r="B299" s="114" t="s">
        <v>395</v>
      </c>
      <c r="C299" s="115" t="s">
        <v>207</v>
      </c>
      <c r="D299" s="116"/>
      <c r="E299" s="117">
        <v>9768</v>
      </c>
      <c r="F299" s="117">
        <v>9164</v>
      </c>
    </row>
    <row r="300" spans="1:6">
      <c r="A300" s="113" t="s">
        <v>342</v>
      </c>
      <c r="B300" s="114" t="s">
        <v>395</v>
      </c>
      <c r="C300" s="115" t="s">
        <v>207</v>
      </c>
      <c r="D300" s="116">
        <v>113</v>
      </c>
      <c r="E300" s="117">
        <v>7195</v>
      </c>
      <c r="F300" s="117">
        <v>6750</v>
      </c>
    </row>
    <row r="301" spans="1:6" ht="47.25">
      <c r="A301" s="113" t="s">
        <v>393</v>
      </c>
      <c r="B301" s="114" t="s">
        <v>395</v>
      </c>
      <c r="C301" s="115" t="s">
        <v>207</v>
      </c>
      <c r="D301" s="116">
        <v>106</v>
      </c>
      <c r="E301" s="117">
        <v>2573</v>
      </c>
      <c r="F301" s="117">
        <v>2414</v>
      </c>
    </row>
    <row r="302" spans="1:6" ht="18.75" customHeight="1">
      <c r="A302" s="113" t="s">
        <v>688</v>
      </c>
      <c r="B302" s="114" t="s">
        <v>689</v>
      </c>
      <c r="C302" s="115" t="s">
        <v>183</v>
      </c>
      <c r="D302" s="116"/>
      <c r="E302" s="117">
        <v>80.599999999999994</v>
      </c>
      <c r="F302" s="117">
        <v>143.19999999999999</v>
      </c>
    </row>
    <row r="303" spans="1:6">
      <c r="A303" s="113" t="s">
        <v>690</v>
      </c>
      <c r="B303" s="114" t="s">
        <v>691</v>
      </c>
      <c r="C303" s="115" t="s">
        <v>183</v>
      </c>
      <c r="D303" s="116"/>
      <c r="E303" s="117">
        <v>80.599999999999994</v>
      </c>
      <c r="F303" s="117">
        <v>143.19999999999999</v>
      </c>
    </row>
    <row r="304" spans="1:6">
      <c r="A304" s="113" t="s">
        <v>692</v>
      </c>
      <c r="B304" s="114" t="s">
        <v>691</v>
      </c>
      <c r="C304" s="115" t="s">
        <v>693</v>
      </c>
      <c r="D304" s="116"/>
      <c r="E304" s="117">
        <v>80.599999999999994</v>
      </c>
      <c r="F304" s="117">
        <v>143.19999999999999</v>
      </c>
    </row>
    <row r="305" spans="1:6" ht="31.5">
      <c r="A305" s="113" t="s">
        <v>694</v>
      </c>
      <c r="B305" s="114" t="s">
        <v>691</v>
      </c>
      <c r="C305" s="115" t="s">
        <v>693</v>
      </c>
      <c r="D305" s="116">
        <v>1301</v>
      </c>
      <c r="E305" s="117">
        <v>80.599999999999994</v>
      </c>
      <c r="F305" s="117">
        <v>143.19999999999999</v>
      </c>
    </row>
    <row r="306" spans="1:6" ht="63">
      <c r="A306" s="113" t="s">
        <v>396</v>
      </c>
      <c r="B306" s="114" t="s">
        <v>397</v>
      </c>
      <c r="C306" s="115" t="s">
        <v>183</v>
      </c>
      <c r="D306" s="116"/>
      <c r="E306" s="117">
        <v>100010.8</v>
      </c>
      <c r="F306" s="117">
        <v>97081.5</v>
      </c>
    </row>
    <row r="307" spans="1:6" ht="30.75" customHeight="1">
      <c r="A307" s="113" t="s">
        <v>398</v>
      </c>
      <c r="B307" s="114" t="s">
        <v>399</v>
      </c>
      <c r="C307" s="115" t="s">
        <v>183</v>
      </c>
      <c r="D307" s="116"/>
      <c r="E307" s="117">
        <v>100010.8</v>
      </c>
      <c r="F307" s="117">
        <v>97081.5</v>
      </c>
    </row>
    <row r="308" spans="1:6" ht="47.25">
      <c r="A308" s="113" t="s">
        <v>400</v>
      </c>
      <c r="B308" s="114" t="s">
        <v>401</v>
      </c>
      <c r="C308" s="115" t="s">
        <v>183</v>
      </c>
      <c r="D308" s="116"/>
      <c r="E308" s="117">
        <v>17056</v>
      </c>
      <c r="F308" s="117">
        <v>18145.2</v>
      </c>
    </row>
    <row r="309" spans="1:6">
      <c r="A309" s="113" t="s">
        <v>402</v>
      </c>
      <c r="B309" s="114" t="s">
        <v>401</v>
      </c>
      <c r="C309" s="115" t="s">
        <v>403</v>
      </c>
      <c r="D309" s="116"/>
      <c r="E309" s="117">
        <v>17056</v>
      </c>
      <c r="F309" s="117">
        <v>18145.2</v>
      </c>
    </row>
    <row r="310" spans="1:6">
      <c r="A310" s="113" t="s">
        <v>404</v>
      </c>
      <c r="B310" s="114" t="s">
        <v>401</v>
      </c>
      <c r="C310" s="115" t="s">
        <v>403</v>
      </c>
      <c r="D310" s="116">
        <v>1403</v>
      </c>
      <c r="E310" s="117">
        <v>17056</v>
      </c>
      <c r="F310" s="117">
        <v>18145.2</v>
      </c>
    </row>
    <row r="311" spans="1:6" ht="47.25">
      <c r="A311" s="113" t="s">
        <v>405</v>
      </c>
      <c r="B311" s="114" t="s">
        <v>406</v>
      </c>
      <c r="C311" s="115" t="s">
        <v>183</v>
      </c>
      <c r="D311" s="116"/>
      <c r="E311" s="117">
        <v>82133.399999999994</v>
      </c>
      <c r="F311" s="117">
        <v>78154.7</v>
      </c>
    </row>
    <row r="312" spans="1:6">
      <c r="A312" s="113" t="s">
        <v>402</v>
      </c>
      <c r="B312" s="114" t="s">
        <v>406</v>
      </c>
      <c r="C312" s="115" t="s">
        <v>403</v>
      </c>
      <c r="D312" s="116"/>
      <c r="E312" s="117">
        <v>82133.399999999994</v>
      </c>
      <c r="F312" s="117">
        <v>78154.7</v>
      </c>
    </row>
    <row r="313" spans="1:6" ht="47.25">
      <c r="A313" s="113" t="s">
        <v>407</v>
      </c>
      <c r="B313" s="114" t="s">
        <v>406</v>
      </c>
      <c r="C313" s="115" t="s">
        <v>403</v>
      </c>
      <c r="D313" s="116">
        <v>1401</v>
      </c>
      <c r="E313" s="117">
        <v>82133.399999999994</v>
      </c>
      <c r="F313" s="117">
        <v>78154.7</v>
      </c>
    </row>
    <row r="314" spans="1:6" ht="31.5">
      <c r="A314" s="113" t="s">
        <v>408</v>
      </c>
      <c r="B314" s="114" t="s">
        <v>409</v>
      </c>
      <c r="C314" s="115" t="s">
        <v>183</v>
      </c>
      <c r="D314" s="116"/>
      <c r="E314" s="117">
        <v>821.4</v>
      </c>
      <c r="F314" s="117">
        <v>781.6</v>
      </c>
    </row>
    <row r="315" spans="1:6">
      <c r="A315" s="113" t="s">
        <v>402</v>
      </c>
      <c r="B315" s="114" t="s">
        <v>409</v>
      </c>
      <c r="C315" s="115" t="s">
        <v>403</v>
      </c>
      <c r="D315" s="116"/>
      <c r="E315" s="117">
        <v>821.4</v>
      </c>
      <c r="F315" s="117">
        <v>781.6</v>
      </c>
    </row>
    <row r="316" spans="1:6" ht="47.25">
      <c r="A316" s="113" t="s">
        <v>407</v>
      </c>
      <c r="B316" s="114" t="s">
        <v>409</v>
      </c>
      <c r="C316" s="115" t="s">
        <v>403</v>
      </c>
      <c r="D316" s="116">
        <v>1401</v>
      </c>
      <c r="E316" s="117">
        <v>821.4</v>
      </c>
      <c r="F316" s="117">
        <v>781.6</v>
      </c>
    </row>
    <row r="317" spans="1:6" s="107" customFormat="1" ht="46.5" customHeight="1">
      <c r="A317" s="108" t="s">
        <v>410</v>
      </c>
      <c r="B317" s="109" t="s">
        <v>411</v>
      </c>
      <c r="C317" s="110" t="s">
        <v>183</v>
      </c>
      <c r="D317" s="111"/>
      <c r="E317" s="112">
        <v>32708.7</v>
      </c>
      <c r="F317" s="112">
        <v>33465.300000000003</v>
      </c>
    </row>
    <row r="318" spans="1:6" ht="63">
      <c r="A318" s="113" t="s">
        <v>412</v>
      </c>
      <c r="B318" s="114" t="s">
        <v>413</v>
      </c>
      <c r="C318" s="115" t="s">
        <v>183</v>
      </c>
      <c r="D318" s="116"/>
      <c r="E318" s="117">
        <v>1330.9</v>
      </c>
      <c r="F318" s="117">
        <v>1330.8</v>
      </c>
    </row>
    <row r="319" spans="1:6" ht="30.75" customHeight="1">
      <c r="A319" s="113" t="s">
        <v>414</v>
      </c>
      <c r="B319" s="114" t="s">
        <v>415</v>
      </c>
      <c r="C319" s="115" t="s">
        <v>183</v>
      </c>
      <c r="D319" s="116"/>
      <c r="E319" s="117">
        <v>1330.9</v>
      </c>
      <c r="F319" s="117">
        <v>1330.8</v>
      </c>
    </row>
    <row r="320" spans="1:6" ht="31.5">
      <c r="A320" s="113" t="s">
        <v>416</v>
      </c>
      <c r="B320" s="114" t="s">
        <v>417</v>
      </c>
      <c r="C320" s="115" t="s">
        <v>183</v>
      </c>
      <c r="D320" s="116"/>
      <c r="E320" s="117">
        <v>515</v>
      </c>
      <c r="F320" s="117">
        <v>515</v>
      </c>
    </row>
    <row r="321" spans="1:6" ht="31.5">
      <c r="A321" s="113" t="s">
        <v>190</v>
      </c>
      <c r="B321" s="114" t="s">
        <v>417</v>
      </c>
      <c r="C321" s="115" t="s">
        <v>191</v>
      </c>
      <c r="D321" s="116"/>
      <c r="E321" s="117">
        <v>515</v>
      </c>
      <c r="F321" s="117">
        <v>515</v>
      </c>
    </row>
    <row r="322" spans="1:6">
      <c r="A322" s="113" t="s">
        <v>342</v>
      </c>
      <c r="B322" s="114" t="s">
        <v>417</v>
      </c>
      <c r="C322" s="115" t="s">
        <v>191</v>
      </c>
      <c r="D322" s="116">
        <v>113</v>
      </c>
      <c r="E322" s="117">
        <v>515</v>
      </c>
      <c r="F322" s="117">
        <v>515</v>
      </c>
    </row>
    <row r="323" spans="1:6" ht="31.5">
      <c r="A323" s="113" t="s">
        <v>418</v>
      </c>
      <c r="B323" s="114" t="s">
        <v>419</v>
      </c>
      <c r="C323" s="115" t="s">
        <v>183</v>
      </c>
      <c r="D323" s="116"/>
      <c r="E323" s="117">
        <v>200</v>
      </c>
      <c r="F323" s="117">
        <v>200</v>
      </c>
    </row>
    <row r="324" spans="1:6" ht="31.5">
      <c r="A324" s="113" t="s">
        <v>190</v>
      </c>
      <c r="B324" s="114" t="s">
        <v>419</v>
      </c>
      <c r="C324" s="115" t="s">
        <v>191</v>
      </c>
      <c r="D324" s="116"/>
      <c r="E324" s="117">
        <v>200</v>
      </c>
      <c r="F324" s="117">
        <v>200</v>
      </c>
    </row>
    <row r="325" spans="1:6">
      <c r="A325" s="113" t="s">
        <v>342</v>
      </c>
      <c r="B325" s="114" t="s">
        <v>419</v>
      </c>
      <c r="C325" s="115" t="s">
        <v>191</v>
      </c>
      <c r="D325" s="116">
        <v>113</v>
      </c>
      <c r="E325" s="117">
        <v>200</v>
      </c>
      <c r="F325" s="117">
        <v>200</v>
      </c>
    </row>
    <row r="326" spans="1:6" ht="47.25">
      <c r="A326" s="113" t="s">
        <v>420</v>
      </c>
      <c r="B326" s="114" t="s">
        <v>421</v>
      </c>
      <c r="C326" s="115" t="s">
        <v>183</v>
      </c>
      <c r="D326" s="116"/>
      <c r="E326" s="117">
        <v>500</v>
      </c>
      <c r="F326" s="117">
        <v>500</v>
      </c>
    </row>
    <row r="327" spans="1:6" ht="31.5">
      <c r="A327" s="113" t="s">
        <v>190</v>
      </c>
      <c r="B327" s="114" t="s">
        <v>421</v>
      </c>
      <c r="C327" s="115" t="s">
        <v>191</v>
      </c>
      <c r="D327" s="116"/>
      <c r="E327" s="117">
        <v>500</v>
      </c>
      <c r="F327" s="117">
        <v>500</v>
      </c>
    </row>
    <row r="328" spans="1:6">
      <c r="A328" s="113" t="s">
        <v>422</v>
      </c>
      <c r="B328" s="114" t="s">
        <v>421</v>
      </c>
      <c r="C328" s="115" t="s">
        <v>191</v>
      </c>
      <c r="D328" s="116">
        <v>412</v>
      </c>
      <c r="E328" s="117">
        <v>500</v>
      </c>
      <c r="F328" s="117">
        <v>500</v>
      </c>
    </row>
    <row r="329" spans="1:6">
      <c r="A329" s="113" t="s">
        <v>423</v>
      </c>
      <c r="B329" s="114" t="s">
        <v>424</v>
      </c>
      <c r="C329" s="115" t="s">
        <v>183</v>
      </c>
      <c r="D329" s="116"/>
      <c r="E329" s="117">
        <v>115.9</v>
      </c>
      <c r="F329" s="117">
        <v>115.8</v>
      </c>
    </row>
    <row r="330" spans="1:6">
      <c r="A330" s="113" t="s">
        <v>202</v>
      </c>
      <c r="B330" s="114" t="s">
        <v>424</v>
      </c>
      <c r="C330" s="115" t="s">
        <v>203</v>
      </c>
      <c r="D330" s="116"/>
      <c r="E330" s="117">
        <v>115.9</v>
      </c>
      <c r="F330" s="117">
        <v>115.8</v>
      </c>
    </row>
    <row r="331" spans="1:6">
      <c r="A331" s="113" t="s">
        <v>342</v>
      </c>
      <c r="B331" s="114" t="s">
        <v>424</v>
      </c>
      <c r="C331" s="115" t="s">
        <v>203</v>
      </c>
      <c r="D331" s="116">
        <v>113</v>
      </c>
      <c r="E331" s="117">
        <v>115.9</v>
      </c>
      <c r="F331" s="117">
        <v>115.8</v>
      </c>
    </row>
    <row r="332" spans="1:6" ht="63" customHeight="1">
      <c r="A332" s="113" t="s">
        <v>432</v>
      </c>
      <c r="B332" s="114" t="s">
        <v>433</v>
      </c>
      <c r="C332" s="115" t="s">
        <v>183</v>
      </c>
      <c r="D332" s="116"/>
      <c r="E332" s="117">
        <v>27949</v>
      </c>
      <c r="F332" s="117">
        <v>28621.200000000001</v>
      </c>
    </row>
    <row r="333" spans="1:6" ht="46.5" customHeight="1">
      <c r="A333" s="113" t="s">
        <v>434</v>
      </c>
      <c r="B333" s="114" t="s">
        <v>435</v>
      </c>
      <c r="C333" s="115" t="s">
        <v>183</v>
      </c>
      <c r="D333" s="116"/>
      <c r="E333" s="117">
        <v>24549</v>
      </c>
      <c r="F333" s="117">
        <v>25235.200000000001</v>
      </c>
    </row>
    <row r="334" spans="1:6" ht="31.5">
      <c r="A334" s="113" t="s">
        <v>436</v>
      </c>
      <c r="B334" s="114" t="s">
        <v>437</v>
      </c>
      <c r="C334" s="115" t="s">
        <v>183</v>
      </c>
      <c r="D334" s="116"/>
      <c r="E334" s="117">
        <v>15385.4</v>
      </c>
      <c r="F334" s="117">
        <v>16466.599999999999</v>
      </c>
    </row>
    <row r="335" spans="1:6" ht="31.5">
      <c r="A335" s="113" t="s">
        <v>438</v>
      </c>
      <c r="B335" s="114" t="s">
        <v>437</v>
      </c>
      <c r="C335" s="115" t="s">
        <v>439</v>
      </c>
      <c r="D335" s="116"/>
      <c r="E335" s="117">
        <v>15385.4</v>
      </c>
      <c r="F335" s="117">
        <v>16466.599999999999</v>
      </c>
    </row>
    <row r="336" spans="1:6">
      <c r="A336" s="113" t="s">
        <v>342</v>
      </c>
      <c r="B336" s="114" t="s">
        <v>437</v>
      </c>
      <c r="C336" s="115" t="s">
        <v>439</v>
      </c>
      <c r="D336" s="116">
        <v>113</v>
      </c>
      <c r="E336" s="117">
        <v>15385.4</v>
      </c>
      <c r="F336" s="117">
        <v>16466.599999999999</v>
      </c>
    </row>
    <row r="337" spans="1:6" ht="31.5">
      <c r="A337" s="113" t="s">
        <v>440</v>
      </c>
      <c r="B337" s="114" t="s">
        <v>441</v>
      </c>
      <c r="C337" s="115" t="s">
        <v>183</v>
      </c>
      <c r="D337" s="116"/>
      <c r="E337" s="117">
        <v>1995.6</v>
      </c>
      <c r="F337" s="117">
        <v>2041.6</v>
      </c>
    </row>
    <row r="338" spans="1:6" ht="31.5">
      <c r="A338" s="113" t="s">
        <v>438</v>
      </c>
      <c r="B338" s="114" t="s">
        <v>441</v>
      </c>
      <c r="C338" s="115" t="s">
        <v>439</v>
      </c>
      <c r="D338" s="116"/>
      <c r="E338" s="117">
        <v>1995.6</v>
      </c>
      <c r="F338" s="117">
        <v>2041.6</v>
      </c>
    </row>
    <row r="339" spans="1:6">
      <c r="A339" s="113" t="s">
        <v>342</v>
      </c>
      <c r="B339" s="114" t="s">
        <v>441</v>
      </c>
      <c r="C339" s="115" t="s">
        <v>439</v>
      </c>
      <c r="D339" s="116">
        <v>113</v>
      </c>
      <c r="E339" s="117">
        <v>1995.6</v>
      </c>
      <c r="F339" s="117">
        <v>2041.6</v>
      </c>
    </row>
    <row r="340" spans="1:6" ht="141" customHeight="1">
      <c r="A340" s="113" t="s">
        <v>256</v>
      </c>
      <c r="B340" s="114" t="s">
        <v>442</v>
      </c>
      <c r="C340" s="115" t="s">
        <v>183</v>
      </c>
      <c r="D340" s="116"/>
      <c r="E340" s="117">
        <v>7168</v>
      </c>
      <c r="F340" s="117">
        <v>6727</v>
      </c>
    </row>
    <row r="341" spans="1:6" ht="31.5">
      <c r="A341" s="113" t="s">
        <v>438</v>
      </c>
      <c r="B341" s="114" t="s">
        <v>442</v>
      </c>
      <c r="C341" s="115" t="s">
        <v>439</v>
      </c>
      <c r="D341" s="116"/>
      <c r="E341" s="117">
        <v>7168</v>
      </c>
      <c r="F341" s="117">
        <v>6727</v>
      </c>
    </row>
    <row r="342" spans="1:6">
      <c r="A342" s="113" t="s">
        <v>342</v>
      </c>
      <c r="B342" s="114" t="s">
        <v>442</v>
      </c>
      <c r="C342" s="115" t="s">
        <v>439</v>
      </c>
      <c r="D342" s="116">
        <v>113</v>
      </c>
      <c r="E342" s="117">
        <v>7168</v>
      </c>
      <c r="F342" s="117">
        <v>6727</v>
      </c>
    </row>
    <row r="343" spans="1:6" ht="63">
      <c r="A343" s="113" t="s">
        <v>443</v>
      </c>
      <c r="B343" s="114" t="s">
        <v>444</v>
      </c>
      <c r="C343" s="115" t="s">
        <v>183</v>
      </c>
      <c r="D343" s="116"/>
      <c r="E343" s="117">
        <v>3400</v>
      </c>
      <c r="F343" s="117">
        <v>3386</v>
      </c>
    </row>
    <row r="344" spans="1:6" ht="31.5">
      <c r="A344" s="113" t="s">
        <v>445</v>
      </c>
      <c r="B344" s="114" t="s">
        <v>446</v>
      </c>
      <c r="C344" s="115" t="s">
        <v>183</v>
      </c>
      <c r="D344" s="116"/>
      <c r="E344" s="117">
        <v>3400</v>
      </c>
      <c r="F344" s="117">
        <v>3386</v>
      </c>
    </row>
    <row r="345" spans="1:6">
      <c r="A345" s="113" t="s">
        <v>202</v>
      </c>
      <c r="B345" s="114" t="s">
        <v>446</v>
      </c>
      <c r="C345" s="115" t="s">
        <v>203</v>
      </c>
      <c r="D345" s="116"/>
      <c r="E345" s="117">
        <v>3400</v>
      </c>
      <c r="F345" s="117">
        <v>3386</v>
      </c>
    </row>
    <row r="346" spans="1:6">
      <c r="A346" s="113" t="s">
        <v>447</v>
      </c>
      <c r="B346" s="114" t="s">
        <v>446</v>
      </c>
      <c r="C346" s="115" t="s">
        <v>203</v>
      </c>
      <c r="D346" s="116">
        <v>1202</v>
      </c>
      <c r="E346" s="117">
        <v>3400</v>
      </c>
      <c r="F346" s="117">
        <v>3386</v>
      </c>
    </row>
    <row r="347" spans="1:6" ht="63">
      <c r="A347" s="113" t="s">
        <v>448</v>
      </c>
      <c r="B347" s="114" t="s">
        <v>449</v>
      </c>
      <c r="C347" s="115" t="s">
        <v>183</v>
      </c>
      <c r="D347" s="116"/>
      <c r="E347" s="117">
        <v>3428.8</v>
      </c>
      <c r="F347" s="117">
        <v>3513.3</v>
      </c>
    </row>
    <row r="348" spans="1:6" ht="31.5">
      <c r="A348" s="113" t="s">
        <v>450</v>
      </c>
      <c r="B348" s="114" t="s">
        <v>451</v>
      </c>
      <c r="C348" s="115" t="s">
        <v>183</v>
      </c>
      <c r="D348" s="116"/>
      <c r="E348" s="117">
        <v>3428.8</v>
      </c>
      <c r="F348" s="117">
        <v>3513.3</v>
      </c>
    </row>
    <row r="349" spans="1:6" ht="31.5">
      <c r="A349" s="113" t="s">
        <v>197</v>
      </c>
      <c r="B349" s="114" t="s">
        <v>452</v>
      </c>
      <c r="C349" s="115" t="s">
        <v>183</v>
      </c>
      <c r="D349" s="116"/>
      <c r="E349" s="117">
        <v>15</v>
      </c>
      <c r="F349" s="117">
        <v>15</v>
      </c>
    </row>
    <row r="350" spans="1:6" ht="31.5">
      <c r="A350" s="113" t="s">
        <v>190</v>
      </c>
      <c r="B350" s="114" t="s">
        <v>452</v>
      </c>
      <c r="C350" s="115" t="s">
        <v>191</v>
      </c>
      <c r="D350" s="116"/>
      <c r="E350" s="117">
        <v>15</v>
      </c>
      <c r="F350" s="117">
        <v>15</v>
      </c>
    </row>
    <row r="351" spans="1:6" ht="31.5">
      <c r="A351" s="113" t="s">
        <v>199</v>
      </c>
      <c r="B351" s="114" t="s">
        <v>452</v>
      </c>
      <c r="C351" s="115" t="s">
        <v>191</v>
      </c>
      <c r="D351" s="116">
        <v>705</v>
      </c>
      <c r="E351" s="117">
        <v>15</v>
      </c>
      <c r="F351" s="117">
        <v>15</v>
      </c>
    </row>
    <row r="352" spans="1:6" ht="31.5">
      <c r="A352" s="113" t="s">
        <v>271</v>
      </c>
      <c r="B352" s="114" t="s">
        <v>453</v>
      </c>
      <c r="C352" s="115" t="s">
        <v>183</v>
      </c>
      <c r="D352" s="116"/>
      <c r="E352" s="117">
        <v>2144.8000000000002</v>
      </c>
      <c r="F352" s="117">
        <v>2305.3000000000002</v>
      </c>
    </row>
    <row r="353" spans="1:6" ht="63" customHeight="1">
      <c r="A353" s="113" t="s">
        <v>206</v>
      </c>
      <c r="B353" s="114" t="s">
        <v>453</v>
      </c>
      <c r="C353" s="115" t="s">
        <v>207</v>
      </c>
      <c r="D353" s="116"/>
      <c r="E353" s="117">
        <v>2046.1</v>
      </c>
      <c r="F353" s="117">
        <v>2241.1</v>
      </c>
    </row>
    <row r="354" spans="1:6">
      <c r="A354" s="113" t="s">
        <v>342</v>
      </c>
      <c r="B354" s="114" t="s">
        <v>453</v>
      </c>
      <c r="C354" s="115" t="s">
        <v>207</v>
      </c>
      <c r="D354" s="116">
        <v>113</v>
      </c>
      <c r="E354" s="117">
        <v>2046.1</v>
      </c>
      <c r="F354" s="117">
        <v>2241.1</v>
      </c>
    </row>
    <row r="355" spans="1:6" ht="31.5">
      <c r="A355" s="113" t="s">
        <v>190</v>
      </c>
      <c r="B355" s="114" t="s">
        <v>453</v>
      </c>
      <c r="C355" s="115" t="s">
        <v>191</v>
      </c>
      <c r="D355" s="116"/>
      <c r="E355" s="117">
        <v>98.7</v>
      </c>
      <c r="F355" s="117">
        <v>64.2</v>
      </c>
    </row>
    <row r="356" spans="1:6">
      <c r="A356" s="113" t="s">
        <v>342</v>
      </c>
      <c r="B356" s="114" t="s">
        <v>453</v>
      </c>
      <c r="C356" s="115" t="s">
        <v>191</v>
      </c>
      <c r="D356" s="116">
        <v>113</v>
      </c>
      <c r="E356" s="117">
        <v>98.7</v>
      </c>
      <c r="F356" s="117">
        <v>64.2</v>
      </c>
    </row>
    <row r="357" spans="1:6" ht="141" customHeight="1">
      <c r="A357" s="113" t="s">
        <v>256</v>
      </c>
      <c r="B357" s="114" t="s">
        <v>454</v>
      </c>
      <c r="C357" s="115" t="s">
        <v>183</v>
      </c>
      <c r="D357" s="116"/>
      <c r="E357" s="117">
        <v>1269</v>
      </c>
      <c r="F357" s="117">
        <v>1193</v>
      </c>
    </row>
    <row r="358" spans="1:6" ht="63" customHeight="1">
      <c r="A358" s="113" t="s">
        <v>206</v>
      </c>
      <c r="B358" s="114" t="s">
        <v>454</v>
      </c>
      <c r="C358" s="115" t="s">
        <v>207</v>
      </c>
      <c r="D358" s="116"/>
      <c r="E358" s="117">
        <v>1269</v>
      </c>
      <c r="F358" s="117">
        <v>1193</v>
      </c>
    </row>
    <row r="359" spans="1:6">
      <c r="A359" s="113" t="s">
        <v>342</v>
      </c>
      <c r="B359" s="114" t="s">
        <v>454</v>
      </c>
      <c r="C359" s="115" t="s">
        <v>207</v>
      </c>
      <c r="D359" s="116">
        <v>113</v>
      </c>
      <c r="E359" s="117">
        <v>1269</v>
      </c>
      <c r="F359" s="117">
        <v>1193</v>
      </c>
    </row>
    <row r="360" spans="1:6" s="107" customFormat="1" ht="47.25">
      <c r="A360" s="108" t="s">
        <v>455</v>
      </c>
      <c r="B360" s="109" t="s">
        <v>456</v>
      </c>
      <c r="C360" s="110" t="s">
        <v>183</v>
      </c>
      <c r="D360" s="111"/>
      <c r="E360" s="112">
        <v>45135.8</v>
      </c>
      <c r="F360" s="112">
        <v>45856.4</v>
      </c>
    </row>
    <row r="361" spans="1:6" ht="31.5">
      <c r="A361" s="113" t="s">
        <v>457</v>
      </c>
      <c r="B361" s="114" t="s">
        <v>458</v>
      </c>
      <c r="C361" s="115" t="s">
        <v>183</v>
      </c>
      <c r="D361" s="116"/>
      <c r="E361" s="117">
        <v>44925.8</v>
      </c>
      <c r="F361" s="117">
        <v>45646.400000000001</v>
      </c>
    </row>
    <row r="362" spans="1:6" ht="47.25">
      <c r="A362" s="113" t="s">
        <v>459</v>
      </c>
      <c r="B362" s="114" t="s">
        <v>460</v>
      </c>
      <c r="C362" s="115" t="s">
        <v>183</v>
      </c>
      <c r="D362" s="116"/>
      <c r="E362" s="117">
        <v>103.5</v>
      </c>
      <c r="F362" s="117">
        <v>103.5</v>
      </c>
    </row>
    <row r="363" spans="1:6" ht="31.5">
      <c r="A363" s="113" t="s">
        <v>461</v>
      </c>
      <c r="B363" s="114" t="s">
        <v>462</v>
      </c>
      <c r="C363" s="115" t="s">
        <v>183</v>
      </c>
      <c r="D363" s="116"/>
      <c r="E363" s="117">
        <v>10</v>
      </c>
      <c r="F363" s="117">
        <v>10</v>
      </c>
    </row>
    <row r="364" spans="1:6" ht="31.5">
      <c r="A364" s="113" t="s">
        <v>190</v>
      </c>
      <c r="B364" s="114" t="s">
        <v>462</v>
      </c>
      <c r="C364" s="115" t="s">
        <v>191</v>
      </c>
      <c r="D364" s="116"/>
      <c r="E364" s="117">
        <v>10</v>
      </c>
      <c r="F364" s="117">
        <v>10</v>
      </c>
    </row>
    <row r="365" spans="1:6" ht="31.5">
      <c r="A365" s="113" t="s">
        <v>199</v>
      </c>
      <c r="B365" s="114" t="s">
        <v>462</v>
      </c>
      <c r="C365" s="115" t="s">
        <v>191</v>
      </c>
      <c r="D365" s="116">
        <v>705</v>
      </c>
      <c r="E365" s="117">
        <v>10</v>
      </c>
      <c r="F365" s="117">
        <v>10</v>
      </c>
    </row>
    <row r="366" spans="1:6" ht="29.25" customHeight="1">
      <c r="A366" s="113" t="s">
        <v>463</v>
      </c>
      <c r="B366" s="114" t="s">
        <v>464</v>
      </c>
      <c r="C366" s="115" t="s">
        <v>183</v>
      </c>
      <c r="D366" s="116"/>
      <c r="E366" s="117">
        <v>63.5</v>
      </c>
      <c r="F366" s="117">
        <v>63.5</v>
      </c>
    </row>
    <row r="367" spans="1:6" ht="31.5">
      <c r="A367" s="113" t="s">
        <v>190</v>
      </c>
      <c r="B367" s="114" t="s">
        <v>464</v>
      </c>
      <c r="C367" s="115" t="s">
        <v>191</v>
      </c>
      <c r="D367" s="116"/>
      <c r="E367" s="117">
        <v>63.5</v>
      </c>
      <c r="F367" s="117">
        <v>63.5</v>
      </c>
    </row>
    <row r="368" spans="1:6" ht="31.5">
      <c r="A368" s="113" t="s">
        <v>199</v>
      </c>
      <c r="B368" s="114" t="s">
        <v>464</v>
      </c>
      <c r="C368" s="115" t="s">
        <v>191</v>
      </c>
      <c r="D368" s="116">
        <v>705</v>
      </c>
      <c r="E368" s="117">
        <v>63.5</v>
      </c>
      <c r="F368" s="117">
        <v>63.5</v>
      </c>
    </row>
    <row r="369" spans="1:6" ht="47.25">
      <c r="A369" s="113" t="s">
        <v>465</v>
      </c>
      <c r="B369" s="114" t="s">
        <v>466</v>
      </c>
      <c r="C369" s="115" t="s">
        <v>183</v>
      </c>
      <c r="D369" s="116"/>
      <c r="E369" s="117">
        <v>30</v>
      </c>
      <c r="F369" s="117">
        <v>30</v>
      </c>
    </row>
    <row r="370" spans="1:6" ht="31.5">
      <c r="A370" s="113" t="s">
        <v>190</v>
      </c>
      <c r="B370" s="114" t="s">
        <v>466</v>
      </c>
      <c r="C370" s="115" t="s">
        <v>191</v>
      </c>
      <c r="D370" s="116"/>
      <c r="E370" s="117">
        <v>30</v>
      </c>
      <c r="F370" s="117">
        <v>30</v>
      </c>
    </row>
    <row r="371" spans="1:6" ht="31.5">
      <c r="A371" s="113" t="s">
        <v>199</v>
      </c>
      <c r="B371" s="114" t="s">
        <v>466</v>
      </c>
      <c r="C371" s="115" t="s">
        <v>191</v>
      </c>
      <c r="D371" s="116">
        <v>705</v>
      </c>
      <c r="E371" s="117">
        <v>30</v>
      </c>
      <c r="F371" s="117">
        <v>30</v>
      </c>
    </row>
    <row r="372" spans="1:6" ht="31.5">
      <c r="A372" s="113" t="s">
        <v>467</v>
      </c>
      <c r="B372" s="114" t="s">
        <v>468</v>
      </c>
      <c r="C372" s="115" t="s">
        <v>183</v>
      </c>
      <c r="D372" s="116"/>
      <c r="E372" s="117">
        <v>5831.8</v>
      </c>
      <c r="F372" s="117">
        <v>5867.8</v>
      </c>
    </row>
    <row r="373" spans="1:6" ht="93" customHeight="1">
      <c r="A373" s="113" t="s">
        <v>469</v>
      </c>
      <c r="B373" s="114" t="s">
        <v>470</v>
      </c>
      <c r="C373" s="115" t="s">
        <v>183</v>
      </c>
      <c r="D373" s="116"/>
      <c r="E373" s="117">
        <v>5831.8</v>
      </c>
      <c r="F373" s="117">
        <v>5867.8</v>
      </c>
    </row>
    <row r="374" spans="1:6">
      <c r="A374" s="113" t="s">
        <v>284</v>
      </c>
      <c r="B374" s="114" t="s">
        <v>470</v>
      </c>
      <c r="C374" s="115" t="s">
        <v>285</v>
      </c>
      <c r="D374" s="116"/>
      <c r="E374" s="117">
        <v>5831.8</v>
      </c>
      <c r="F374" s="117">
        <v>5867.8</v>
      </c>
    </row>
    <row r="375" spans="1:6">
      <c r="A375" s="113" t="s">
        <v>471</v>
      </c>
      <c r="B375" s="114" t="s">
        <v>470</v>
      </c>
      <c r="C375" s="115" t="s">
        <v>285</v>
      </c>
      <c r="D375" s="116">
        <v>1001</v>
      </c>
      <c r="E375" s="117">
        <v>5831.8</v>
      </c>
      <c r="F375" s="117">
        <v>5867.8</v>
      </c>
    </row>
    <row r="376" spans="1:6" ht="47.25">
      <c r="A376" s="113" t="s">
        <v>472</v>
      </c>
      <c r="B376" s="114" t="s">
        <v>473</v>
      </c>
      <c r="C376" s="115" t="s">
        <v>183</v>
      </c>
      <c r="D376" s="116"/>
      <c r="E376" s="117">
        <v>1347.8</v>
      </c>
      <c r="F376" s="117">
        <v>1389.2</v>
      </c>
    </row>
    <row r="377" spans="1:6" ht="63" customHeight="1">
      <c r="A377" s="113" t="s">
        <v>474</v>
      </c>
      <c r="B377" s="114" t="s">
        <v>475</v>
      </c>
      <c r="C377" s="115" t="s">
        <v>183</v>
      </c>
      <c r="D377" s="116"/>
      <c r="E377" s="117">
        <v>1344.8</v>
      </c>
      <c r="F377" s="117">
        <v>1386.2</v>
      </c>
    </row>
    <row r="378" spans="1:6">
      <c r="A378" s="113" t="s">
        <v>284</v>
      </c>
      <c r="B378" s="114" t="s">
        <v>475</v>
      </c>
      <c r="C378" s="115" t="s">
        <v>285</v>
      </c>
      <c r="D378" s="116"/>
      <c r="E378" s="117">
        <v>1344.8</v>
      </c>
      <c r="F378" s="117">
        <v>1386.2</v>
      </c>
    </row>
    <row r="379" spans="1:6">
      <c r="A379" s="113" t="s">
        <v>342</v>
      </c>
      <c r="B379" s="114" t="s">
        <v>475</v>
      </c>
      <c r="C379" s="115" t="s">
        <v>285</v>
      </c>
      <c r="D379" s="116">
        <v>113</v>
      </c>
      <c r="E379" s="117">
        <v>1344.8</v>
      </c>
      <c r="F379" s="117">
        <v>1386.2</v>
      </c>
    </row>
    <row r="380" spans="1:6" ht="31.5">
      <c r="A380" s="113" t="s">
        <v>476</v>
      </c>
      <c r="B380" s="114" t="s">
        <v>477</v>
      </c>
      <c r="C380" s="115" t="s">
        <v>183</v>
      </c>
      <c r="D380" s="116"/>
      <c r="E380" s="117">
        <v>3</v>
      </c>
      <c r="F380" s="117">
        <v>3</v>
      </c>
    </row>
    <row r="381" spans="1:6">
      <c r="A381" s="113" t="s">
        <v>284</v>
      </c>
      <c r="B381" s="114" t="s">
        <v>477</v>
      </c>
      <c r="C381" s="115" t="s">
        <v>285</v>
      </c>
      <c r="D381" s="116"/>
      <c r="E381" s="117">
        <v>3</v>
      </c>
      <c r="F381" s="117">
        <v>3</v>
      </c>
    </row>
    <row r="382" spans="1:6">
      <c r="A382" s="113" t="s">
        <v>342</v>
      </c>
      <c r="B382" s="114" t="s">
        <v>477</v>
      </c>
      <c r="C382" s="115" t="s">
        <v>285</v>
      </c>
      <c r="D382" s="116">
        <v>113</v>
      </c>
      <c r="E382" s="117">
        <v>3</v>
      </c>
      <c r="F382" s="117">
        <v>3</v>
      </c>
    </row>
    <row r="383" spans="1:6" ht="31.5">
      <c r="A383" s="113" t="s">
        <v>478</v>
      </c>
      <c r="B383" s="114" t="s">
        <v>479</v>
      </c>
      <c r="C383" s="115" t="s">
        <v>183</v>
      </c>
      <c r="D383" s="116"/>
      <c r="E383" s="117">
        <v>31552.9</v>
      </c>
      <c r="F383" s="117">
        <v>32053</v>
      </c>
    </row>
    <row r="384" spans="1:6" ht="31.5">
      <c r="A384" s="113" t="s">
        <v>271</v>
      </c>
      <c r="B384" s="114" t="s">
        <v>480</v>
      </c>
      <c r="C384" s="115" t="s">
        <v>183</v>
      </c>
      <c r="D384" s="116"/>
      <c r="E384" s="117">
        <v>21256.9</v>
      </c>
      <c r="F384" s="117">
        <v>22305.599999999999</v>
      </c>
    </row>
    <row r="385" spans="1:6" ht="63" customHeight="1">
      <c r="A385" s="113" t="s">
        <v>206</v>
      </c>
      <c r="B385" s="114" t="s">
        <v>480</v>
      </c>
      <c r="C385" s="115" t="s">
        <v>207</v>
      </c>
      <c r="D385" s="116"/>
      <c r="E385" s="117">
        <v>18393.900000000001</v>
      </c>
      <c r="F385" s="117">
        <v>19855</v>
      </c>
    </row>
    <row r="386" spans="1:6" ht="47.25" customHeight="1">
      <c r="A386" s="113" t="s">
        <v>372</v>
      </c>
      <c r="B386" s="114" t="s">
        <v>480</v>
      </c>
      <c r="C386" s="115" t="s">
        <v>207</v>
      </c>
      <c r="D386" s="116">
        <v>104</v>
      </c>
      <c r="E386" s="117">
        <v>18393.900000000001</v>
      </c>
      <c r="F386" s="117">
        <v>19855</v>
      </c>
    </row>
    <row r="387" spans="1:6" ht="31.5">
      <c r="A387" s="113" t="s">
        <v>190</v>
      </c>
      <c r="B387" s="114" t="s">
        <v>480</v>
      </c>
      <c r="C387" s="115" t="s">
        <v>191</v>
      </c>
      <c r="D387" s="116"/>
      <c r="E387" s="117">
        <v>2852.8</v>
      </c>
      <c r="F387" s="117">
        <v>2440.4</v>
      </c>
    </row>
    <row r="388" spans="1:6" ht="46.5" customHeight="1">
      <c r="A388" s="113" t="s">
        <v>372</v>
      </c>
      <c r="B388" s="114" t="s">
        <v>480</v>
      </c>
      <c r="C388" s="115" t="s">
        <v>191</v>
      </c>
      <c r="D388" s="116">
        <v>104</v>
      </c>
      <c r="E388" s="117">
        <v>2852.8</v>
      </c>
      <c r="F388" s="117">
        <v>2440.4</v>
      </c>
    </row>
    <row r="389" spans="1:6">
      <c r="A389" s="113" t="s">
        <v>202</v>
      </c>
      <c r="B389" s="114" t="s">
        <v>480</v>
      </c>
      <c r="C389" s="115" t="s">
        <v>203</v>
      </c>
      <c r="D389" s="116"/>
      <c r="E389" s="117">
        <v>10.199999999999999</v>
      </c>
      <c r="F389" s="117">
        <v>10.199999999999999</v>
      </c>
    </row>
    <row r="390" spans="1:6" ht="46.5" customHeight="1">
      <c r="A390" s="113" t="s">
        <v>372</v>
      </c>
      <c r="B390" s="114" t="s">
        <v>480</v>
      </c>
      <c r="C390" s="115" t="s">
        <v>203</v>
      </c>
      <c r="D390" s="116">
        <v>104</v>
      </c>
      <c r="E390" s="117">
        <v>10.199999999999999</v>
      </c>
      <c r="F390" s="117">
        <v>10.199999999999999</v>
      </c>
    </row>
    <row r="391" spans="1:6" ht="141" customHeight="1">
      <c r="A391" s="113" t="s">
        <v>256</v>
      </c>
      <c r="B391" s="114" t="s">
        <v>481</v>
      </c>
      <c r="C391" s="115" t="s">
        <v>183</v>
      </c>
      <c r="D391" s="116"/>
      <c r="E391" s="117">
        <v>9654</v>
      </c>
      <c r="F391" s="117">
        <v>9144.4</v>
      </c>
    </row>
    <row r="392" spans="1:6" ht="63" customHeight="1">
      <c r="A392" s="113" t="s">
        <v>206</v>
      </c>
      <c r="B392" s="114" t="s">
        <v>481</v>
      </c>
      <c r="C392" s="115" t="s">
        <v>207</v>
      </c>
      <c r="D392" s="116"/>
      <c r="E392" s="117">
        <v>9654</v>
      </c>
      <c r="F392" s="117">
        <v>9144.4</v>
      </c>
    </row>
    <row r="393" spans="1:6" ht="47.25" customHeight="1">
      <c r="A393" s="113" t="s">
        <v>372</v>
      </c>
      <c r="B393" s="114" t="s">
        <v>481</v>
      </c>
      <c r="C393" s="115" t="s">
        <v>207</v>
      </c>
      <c r="D393" s="116">
        <v>104</v>
      </c>
      <c r="E393" s="117">
        <v>9654</v>
      </c>
      <c r="F393" s="117">
        <v>9144.4</v>
      </c>
    </row>
    <row r="394" spans="1:6" ht="141" customHeight="1">
      <c r="A394" s="113" t="s">
        <v>256</v>
      </c>
      <c r="B394" s="114" t="s">
        <v>482</v>
      </c>
      <c r="C394" s="115" t="s">
        <v>183</v>
      </c>
      <c r="D394" s="116"/>
      <c r="E394" s="117">
        <v>642</v>
      </c>
      <c r="F394" s="117">
        <v>603</v>
      </c>
    </row>
    <row r="395" spans="1:6" ht="63" customHeight="1">
      <c r="A395" s="113" t="s">
        <v>206</v>
      </c>
      <c r="B395" s="114" t="s">
        <v>482</v>
      </c>
      <c r="C395" s="115" t="s">
        <v>207</v>
      </c>
      <c r="D395" s="116"/>
      <c r="E395" s="117">
        <v>642</v>
      </c>
      <c r="F395" s="117">
        <v>603</v>
      </c>
    </row>
    <row r="396" spans="1:6" ht="47.25" customHeight="1">
      <c r="A396" s="113" t="s">
        <v>372</v>
      </c>
      <c r="B396" s="114" t="s">
        <v>482</v>
      </c>
      <c r="C396" s="115" t="s">
        <v>207</v>
      </c>
      <c r="D396" s="116">
        <v>104</v>
      </c>
      <c r="E396" s="117">
        <v>642</v>
      </c>
      <c r="F396" s="117">
        <v>603</v>
      </c>
    </row>
    <row r="397" spans="1:6" ht="31.5">
      <c r="A397" s="113" t="s">
        <v>483</v>
      </c>
      <c r="B397" s="114" t="s">
        <v>484</v>
      </c>
      <c r="C397" s="115" t="s">
        <v>183</v>
      </c>
      <c r="D397" s="116"/>
      <c r="E397" s="117">
        <v>2086</v>
      </c>
      <c r="F397" s="117">
        <v>2165</v>
      </c>
    </row>
    <row r="398" spans="1:6" ht="31.5">
      <c r="A398" s="113" t="s">
        <v>271</v>
      </c>
      <c r="B398" s="114" t="s">
        <v>485</v>
      </c>
      <c r="C398" s="115" t="s">
        <v>183</v>
      </c>
      <c r="D398" s="116"/>
      <c r="E398" s="117">
        <v>1238</v>
      </c>
      <c r="F398" s="117">
        <v>1365</v>
      </c>
    </row>
    <row r="399" spans="1:6" ht="63" customHeight="1">
      <c r="A399" s="113" t="s">
        <v>206</v>
      </c>
      <c r="B399" s="114" t="s">
        <v>485</v>
      </c>
      <c r="C399" s="115" t="s">
        <v>207</v>
      </c>
      <c r="D399" s="116"/>
      <c r="E399" s="117">
        <v>1238</v>
      </c>
      <c r="F399" s="117">
        <v>1365</v>
      </c>
    </row>
    <row r="400" spans="1:6" ht="31.5">
      <c r="A400" s="113" t="s">
        <v>486</v>
      </c>
      <c r="B400" s="114" t="s">
        <v>485</v>
      </c>
      <c r="C400" s="115" t="s">
        <v>207</v>
      </c>
      <c r="D400" s="116">
        <v>102</v>
      </c>
      <c r="E400" s="117">
        <v>1238</v>
      </c>
      <c r="F400" s="117">
        <v>1365</v>
      </c>
    </row>
    <row r="401" spans="1:6" ht="141" customHeight="1">
      <c r="A401" s="113" t="s">
        <v>256</v>
      </c>
      <c r="B401" s="114" t="s">
        <v>487</v>
      </c>
      <c r="C401" s="115" t="s">
        <v>183</v>
      </c>
      <c r="D401" s="116"/>
      <c r="E401" s="117">
        <v>848</v>
      </c>
      <c r="F401" s="117">
        <v>800</v>
      </c>
    </row>
    <row r="402" spans="1:6" ht="63" customHeight="1">
      <c r="A402" s="113" t="s">
        <v>206</v>
      </c>
      <c r="B402" s="114" t="s">
        <v>487</v>
      </c>
      <c r="C402" s="115" t="s">
        <v>207</v>
      </c>
      <c r="D402" s="116"/>
      <c r="E402" s="117">
        <v>848</v>
      </c>
      <c r="F402" s="117">
        <v>800</v>
      </c>
    </row>
    <row r="403" spans="1:6" ht="31.5">
      <c r="A403" s="113" t="s">
        <v>486</v>
      </c>
      <c r="B403" s="114" t="s">
        <v>487</v>
      </c>
      <c r="C403" s="115" t="s">
        <v>207</v>
      </c>
      <c r="D403" s="116">
        <v>102</v>
      </c>
      <c r="E403" s="117">
        <v>848</v>
      </c>
      <c r="F403" s="117">
        <v>800</v>
      </c>
    </row>
    <row r="404" spans="1:6" ht="31.5">
      <c r="A404" s="113" t="s">
        <v>488</v>
      </c>
      <c r="B404" s="114" t="s">
        <v>489</v>
      </c>
      <c r="C404" s="115" t="s">
        <v>183</v>
      </c>
      <c r="D404" s="116"/>
      <c r="E404" s="117">
        <v>4003.8</v>
      </c>
      <c r="F404" s="117">
        <v>4067.9</v>
      </c>
    </row>
    <row r="405" spans="1:6" ht="46.5" customHeight="1">
      <c r="A405" s="113" t="s">
        <v>490</v>
      </c>
      <c r="B405" s="114" t="s">
        <v>491</v>
      </c>
      <c r="C405" s="115" t="s">
        <v>183</v>
      </c>
      <c r="D405" s="116"/>
      <c r="E405" s="117">
        <v>8.1999999999999993</v>
      </c>
      <c r="F405" s="117">
        <v>72.3</v>
      </c>
    </row>
    <row r="406" spans="1:6" ht="31.5">
      <c r="A406" s="113" t="s">
        <v>190</v>
      </c>
      <c r="B406" s="114" t="s">
        <v>491</v>
      </c>
      <c r="C406" s="115" t="s">
        <v>191</v>
      </c>
      <c r="D406" s="116"/>
      <c r="E406" s="117">
        <v>8.1999999999999993</v>
      </c>
      <c r="F406" s="117">
        <v>72.3</v>
      </c>
    </row>
    <row r="407" spans="1:6">
      <c r="A407" s="113" t="s">
        <v>492</v>
      </c>
      <c r="B407" s="114" t="s">
        <v>491</v>
      </c>
      <c r="C407" s="115" t="s">
        <v>191</v>
      </c>
      <c r="D407" s="116">
        <v>105</v>
      </c>
      <c r="E407" s="117">
        <v>8.1999999999999993</v>
      </c>
      <c r="F407" s="117">
        <v>72.3</v>
      </c>
    </row>
    <row r="408" spans="1:6" ht="63">
      <c r="A408" s="113" t="s">
        <v>493</v>
      </c>
      <c r="B408" s="114" t="s">
        <v>494</v>
      </c>
      <c r="C408" s="115" t="s">
        <v>183</v>
      </c>
      <c r="D408" s="116"/>
      <c r="E408" s="117">
        <v>1319.3</v>
      </c>
      <c r="F408" s="117">
        <v>1319.3</v>
      </c>
    </row>
    <row r="409" spans="1:6" ht="63" customHeight="1">
      <c r="A409" s="113" t="s">
        <v>206</v>
      </c>
      <c r="B409" s="114" t="s">
        <v>494</v>
      </c>
      <c r="C409" s="115" t="s">
        <v>207</v>
      </c>
      <c r="D409" s="116"/>
      <c r="E409" s="117">
        <v>1207</v>
      </c>
      <c r="F409" s="117">
        <v>1207</v>
      </c>
    </row>
    <row r="410" spans="1:6" ht="48" customHeight="1">
      <c r="A410" s="113" t="s">
        <v>372</v>
      </c>
      <c r="B410" s="114" t="s">
        <v>494</v>
      </c>
      <c r="C410" s="115" t="s">
        <v>207</v>
      </c>
      <c r="D410" s="116">
        <v>104</v>
      </c>
      <c r="E410" s="117">
        <v>1207</v>
      </c>
      <c r="F410" s="117">
        <v>1207</v>
      </c>
    </row>
    <row r="411" spans="1:6" ht="31.5">
      <c r="A411" s="113" t="s">
        <v>190</v>
      </c>
      <c r="B411" s="114" t="s">
        <v>494</v>
      </c>
      <c r="C411" s="115" t="s">
        <v>191</v>
      </c>
      <c r="D411" s="116"/>
      <c r="E411" s="117">
        <v>112.3</v>
      </c>
      <c r="F411" s="117">
        <v>112.3</v>
      </c>
    </row>
    <row r="412" spans="1:6" ht="46.5" customHeight="1">
      <c r="A412" s="113" t="s">
        <v>372</v>
      </c>
      <c r="B412" s="114" t="s">
        <v>494</v>
      </c>
      <c r="C412" s="115" t="s">
        <v>191</v>
      </c>
      <c r="D412" s="116">
        <v>104</v>
      </c>
      <c r="E412" s="117">
        <v>112.3</v>
      </c>
      <c r="F412" s="117">
        <v>112.3</v>
      </c>
    </row>
    <row r="413" spans="1:6" ht="63">
      <c r="A413" s="113" t="s">
        <v>495</v>
      </c>
      <c r="B413" s="114" t="s">
        <v>496</v>
      </c>
      <c r="C413" s="115" t="s">
        <v>183</v>
      </c>
      <c r="D413" s="116"/>
      <c r="E413" s="117">
        <v>1328.4</v>
      </c>
      <c r="F413" s="117">
        <v>1328.4</v>
      </c>
    </row>
    <row r="414" spans="1:6" ht="63" customHeight="1">
      <c r="A414" s="113" t="s">
        <v>206</v>
      </c>
      <c r="B414" s="114" t="s">
        <v>496</v>
      </c>
      <c r="C414" s="115" t="s">
        <v>207</v>
      </c>
      <c r="D414" s="116"/>
      <c r="E414" s="117">
        <v>1120.3</v>
      </c>
      <c r="F414" s="117">
        <v>1120.3</v>
      </c>
    </row>
    <row r="415" spans="1:6" ht="46.5" customHeight="1">
      <c r="A415" s="113" t="s">
        <v>372</v>
      </c>
      <c r="B415" s="114" t="s">
        <v>496</v>
      </c>
      <c r="C415" s="115" t="s">
        <v>207</v>
      </c>
      <c r="D415" s="116">
        <v>104</v>
      </c>
      <c r="E415" s="117">
        <v>1120.3</v>
      </c>
      <c r="F415" s="117">
        <v>1120.3</v>
      </c>
    </row>
    <row r="416" spans="1:6" ht="31.5">
      <c r="A416" s="113" t="s">
        <v>190</v>
      </c>
      <c r="B416" s="114" t="s">
        <v>496</v>
      </c>
      <c r="C416" s="115" t="s">
        <v>191</v>
      </c>
      <c r="D416" s="116"/>
      <c r="E416" s="117">
        <v>208.1</v>
      </c>
      <c r="F416" s="117">
        <v>208.1</v>
      </c>
    </row>
    <row r="417" spans="1:6" ht="47.25" customHeight="1">
      <c r="A417" s="113" t="s">
        <v>372</v>
      </c>
      <c r="B417" s="114" t="s">
        <v>496</v>
      </c>
      <c r="C417" s="115" t="s">
        <v>191</v>
      </c>
      <c r="D417" s="116">
        <v>104</v>
      </c>
      <c r="E417" s="117">
        <v>208.1</v>
      </c>
      <c r="F417" s="117">
        <v>208.1</v>
      </c>
    </row>
    <row r="418" spans="1:6" ht="31.5">
      <c r="A418" s="113" t="s">
        <v>497</v>
      </c>
      <c r="B418" s="114" t="s">
        <v>498</v>
      </c>
      <c r="C418" s="115" t="s">
        <v>183</v>
      </c>
      <c r="D418" s="116"/>
      <c r="E418" s="117">
        <v>654.9</v>
      </c>
      <c r="F418" s="117">
        <v>654.9</v>
      </c>
    </row>
    <row r="419" spans="1:6" ht="63" customHeight="1">
      <c r="A419" s="113" t="s">
        <v>206</v>
      </c>
      <c r="B419" s="114" t="s">
        <v>498</v>
      </c>
      <c r="C419" s="115" t="s">
        <v>207</v>
      </c>
      <c r="D419" s="116"/>
      <c r="E419" s="117">
        <v>599.70000000000005</v>
      </c>
      <c r="F419" s="117">
        <v>599.70000000000005</v>
      </c>
    </row>
    <row r="420" spans="1:6" ht="46.5" customHeight="1">
      <c r="A420" s="113" t="s">
        <v>372</v>
      </c>
      <c r="B420" s="114" t="s">
        <v>498</v>
      </c>
      <c r="C420" s="115" t="s">
        <v>207</v>
      </c>
      <c r="D420" s="116">
        <v>104</v>
      </c>
      <c r="E420" s="117">
        <v>599.70000000000005</v>
      </c>
      <c r="F420" s="117">
        <v>599.70000000000005</v>
      </c>
    </row>
    <row r="421" spans="1:6" ht="31.5">
      <c r="A421" s="113" t="s">
        <v>190</v>
      </c>
      <c r="B421" s="114" t="s">
        <v>498</v>
      </c>
      <c r="C421" s="115" t="s">
        <v>191</v>
      </c>
      <c r="D421" s="116"/>
      <c r="E421" s="117">
        <v>55.2</v>
      </c>
      <c r="F421" s="117">
        <v>55.2</v>
      </c>
    </row>
    <row r="422" spans="1:6" ht="46.5" customHeight="1">
      <c r="A422" s="113" t="s">
        <v>372</v>
      </c>
      <c r="B422" s="114" t="s">
        <v>498</v>
      </c>
      <c r="C422" s="115" t="s">
        <v>191</v>
      </c>
      <c r="D422" s="116">
        <v>104</v>
      </c>
      <c r="E422" s="117">
        <v>55.2</v>
      </c>
      <c r="F422" s="117">
        <v>55.2</v>
      </c>
    </row>
    <row r="423" spans="1:6" ht="47.25">
      <c r="A423" s="113" t="s">
        <v>499</v>
      </c>
      <c r="B423" s="114" t="s">
        <v>500</v>
      </c>
      <c r="C423" s="115" t="s">
        <v>183</v>
      </c>
      <c r="D423" s="116"/>
      <c r="E423" s="117">
        <v>654.9</v>
      </c>
      <c r="F423" s="117">
        <v>654.9</v>
      </c>
    </row>
    <row r="424" spans="1:6" ht="63" customHeight="1">
      <c r="A424" s="113" t="s">
        <v>206</v>
      </c>
      <c r="B424" s="114" t="s">
        <v>500</v>
      </c>
      <c r="C424" s="115" t="s">
        <v>207</v>
      </c>
      <c r="D424" s="116"/>
      <c r="E424" s="117">
        <v>599.70000000000005</v>
      </c>
      <c r="F424" s="117">
        <v>599.70000000000005</v>
      </c>
    </row>
    <row r="425" spans="1:6" ht="47.25" customHeight="1">
      <c r="A425" s="113" t="s">
        <v>372</v>
      </c>
      <c r="B425" s="114" t="s">
        <v>500</v>
      </c>
      <c r="C425" s="115" t="s">
        <v>207</v>
      </c>
      <c r="D425" s="116">
        <v>104</v>
      </c>
      <c r="E425" s="117">
        <v>599.70000000000005</v>
      </c>
      <c r="F425" s="117">
        <v>599.70000000000005</v>
      </c>
    </row>
    <row r="426" spans="1:6" ht="31.5">
      <c r="A426" s="113" t="s">
        <v>190</v>
      </c>
      <c r="B426" s="114" t="s">
        <v>500</v>
      </c>
      <c r="C426" s="115" t="s">
        <v>191</v>
      </c>
      <c r="D426" s="116"/>
      <c r="E426" s="117">
        <v>55.2</v>
      </c>
      <c r="F426" s="117">
        <v>55.2</v>
      </c>
    </row>
    <row r="427" spans="1:6" ht="48" customHeight="1">
      <c r="A427" s="113" t="s">
        <v>372</v>
      </c>
      <c r="B427" s="114" t="s">
        <v>500</v>
      </c>
      <c r="C427" s="115" t="s">
        <v>191</v>
      </c>
      <c r="D427" s="116">
        <v>104</v>
      </c>
      <c r="E427" s="117">
        <v>55.2</v>
      </c>
      <c r="F427" s="117">
        <v>55.2</v>
      </c>
    </row>
    <row r="428" spans="1:6" ht="94.5">
      <c r="A428" s="113" t="s">
        <v>501</v>
      </c>
      <c r="B428" s="114" t="s">
        <v>502</v>
      </c>
      <c r="C428" s="115" t="s">
        <v>183</v>
      </c>
      <c r="D428" s="116"/>
      <c r="E428" s="117">
        <v>0.7</v>
      </c>
      <c r="F428" s="117">
        <v>0.7</v>
      </c>
    </row>
    <row r="429" spans="1:6" ht="31.5">
      <c r="A429" s="113" t="s">
        <v>190</v>
      </c>
      <c r="B429" s="114" t="s">
        <v>502</v>
      </c>
      <c r="C429" s="115" t="s">
        <v>191</v>
      </c>
      <c r="D429" s="116"/>
      <c r="E429" s="117">
        <v>0.7</v>
      </c>
      <c r="F429" s="117">
        <v>0.7</v>
      </c>
    </row>
    <row r="430" spans="1:6" ht="47.25" customHeight="1">
      <c r="A430" s="113" t="s">
        <v>372</v>
      </c>
      <c r="B430" s="114" t="s">
        <v>502</v>
      </c>
      <c r="C430" s="115" t="s">
        <v>191</v>
      </c>
      <c r="D430" s="116">
        <v>104</v>
      </c>
      <c r="E430" s="117">
        <v>0.7</v>
      </c>
      <c r="F430" s="117">
        <v>0.7</v>
      </c>
    </row>
    <row r="431" spans="1:6" ht="31.5">
      <c r="A431" s="113" t="s">
        <v>503</v>
      </c>
      <c r="B431" s="114" t="s">
        <v>504</v>
      </c>
      <c r="C431" s="115" t="s">
        <v>183</v>
      </c>
      <c r="D431" s="116"/>
      <c r="E431" s="117">
        <v>37.4</v>
      </c>
      <c r="F431" s="117">
        <v>37.4</v>
      </c>
    </row>
    <row r="432" spans="1:6" ht="63" customHeight="1">
      <c r="A432" s="113" t="s">
        <v>206</v>
      </c>
      <c r="B432" s="114" t="s">
        <v>504</v>
      </c>
      <c r="C432" s="115" t="s">
        <v>207</v>
      </c>
      <c r="D432" s="116"/>
      <c r="E432" s="117">
        <v>34.9</v>
      </c>
      <c r="F432" s="117">
        <v>34.9</v>
      </c>
    </row>
    <row r="433" spans="1:6" ht="45.75" customHeight="1">
      <c r="A433" s="113" t="s">
        <v>372</v>
      </c>
      <c r="B433" s="114" t="s">
        <v>504</v>
      </c>
      <c r="C433" s="115" t="s">
        <v>207</v>
      </c>
      <c r="D433" s="116">
        <v>104</v>
      </c>
      <c r="E433" s="117">
        <v>34.9</v>
      </c>
      <c r="F433" s="117">
        <v>34.9</v>
      </c>
    </row>
    <row r="434" spans="1:6" ht="31.5">
      <c r="A434" s="113" t="s">
        <v>190</v>
      </c>
      <c r="B434" s="114" t="s">
        <v>504</v>
      </c>
      <c r="C434" s="115" t="s">
        <v>191</v>
      </c>
      <c r="D434" s="116"/>
      <c r="E434" s="117">
        <v>2.5</v>
      </c>
      <c r="F434" s="117">
        <v>2.5</v>
      </c>
    </row>
    <row r="435" spans="1:6" ht="47.25" customHeight="1">
      <c r="A435" s="113" t="s">
        <v>372</v>
      </c>
      <c r="B435" s="114" t="s">
        <v>504</v>
      </c>
      <c r="C435" s="115" t="s">
        <v>191</v>
      </c>
      <c r="D435" s="116">
        <v>104</v>
      </c>
      <c r="E435" s="117">
        <v>2.5</v>
      </c>
      <c r="F435" s="117">
        <v>2.5</v>
      </c>
    </row>
    <row r="436" spans="1:6" ht="31.5">
      <c r="A436" s="113" t="s">
        <v>505</v>
      </c>
      <c r="B436" s="114" t="s">
        <v>506</v>
      </c>
      <c r="C436" s="115" t="s">
        <v>183</v>
      </c>
      <c r="D436" s="116"/>
      <c r="E436" s="117">
        <v>210</v>
      </c>
      <c r="F436" s="117">
        <v>210</v>
      </c>
    </row>
    <row r="437" spans="1:6" ht="47.25">
      <c r="A437" s="113" t="s">
        <v>507</v>
      </c>
      <c r="B437" s="114" t="s">
        <v>508</v>
      </c>
      <c r="C437" s="115" t="s">
        <v>183</v>
      </c>
      <c r="D437" s="116"/>
      <c r="E437" s="117">
        <v>210</v>
      </c>
      <c r="F437" s="117">
        <v>210</v>
      </c>
    </row>
    <row r="438" spans="1:6">
      <c r="A438" s="113" t="s">
        <v>509</v>
      </c>
      <c r="B438" s="114" t="s">
        <v>510</v>
      </c>
      <c r="C438" s="115" t="s">
        <v>183</v>
      </c>
      <c r="D438" s="116"/>
      <c r="E438" s="117">
        <v>210</v>
      </c>
      <c r="F438" s="117">
        <v>210</v>
      </c>
    </row>
    <row r="439" spans="1:6">
      <c r="A439" s="113" t="s">
        <v>202</v>
      </c>
      <c r="B439" s="114" t="s">
        <v>510</v>
      </c>
      <c r="C439" s="115" t="s">
        <v>203</v>
      </c>
      <c r="D439" s="116"/>
      <c r="E439" s="117">
        <v>210</v>
      </c>
      <c r="F439" s="117">
        <v>210</v>
      </c>
    </row>
    <row r="440" spans="1:6">
      <c r="A440" s="113" t="s">
        <v>342</v>
      </c>
      <c r="B440" s="114" t="s">
        <v>510</v>
      </c>
      <c r="C440" s="115" t="s">
        <v>203</v>
      </c>
      <c r="D440" s="116">
        <v>113</v>
      </c>
      <c r="E440" s="117">
        <v>210</v>
      </c>
      <c r="F440" s="117">
        <v>210</v>
      </c>
    </row>
    <row r="441" spans="1:6" s="107" customFormat="1" ht="47.25">
      <c r="A441" s="108" t="s">
        <v>511</v>
      </c>
      <c r="B441" s="109" t="s">
        <v>512</v>
      </c>
      <c r="C441" s="110" t="s">
        <v>183</v>
      </c>
      <c r="D441" s="111"/>
      <c r="E441" s="112">
        <v>5056.3999999999996</v>
      </c>
      <c r="F441" s="112">
        <v>5148.8999999999996</v>
      </c>
    </row>
    <row r="442" spans="1:6" ht="47.25">
      <c r="A442" s="113" t="s">
        <v>513</v>
      </c>
      <c r="B442" s="114" t="s">
        <v>514</v>
      </c>
      <c r="C442" s="115" t="s">
        <v>183</v>
      </c>
      <c r="D442" s="116"/>
      <c r="E442" s="117">
        <v>264.10000000000002</v>
      </c>
      <c r="F442" s="117">
        <v>275.10000000000002</v>
      </c>
    </row>
    <row r="443" spans="1:6" ht="47.25">
      <c r="A443" s="113" t="s">
        <v>515</v>
      </c>
      <c r="B443" s="114" t="s">
        <v>516</v>
      </c>
      <c r="C443" s="115" t="s">
        <v>183</v>
      </c>
      <c r="D443" s="116"/>
      <c r="E443" s="117">
        <v>264.10000000000002</v>
      </c>
      <c r="F443" s="117">
        <v>275.10000000000002</v>
      </c>
    </row>
    <row r="444" spans="1:6" ht="47.25">
      <c r="A444" s="113" t="s">
        <v>517</v>
      </c>
      <c r="B444" s="114" t="s">
        <v>518</v>
      </c>
      <c r="C444" s="115" t="s">
        <v>183</v>
      </c>
      <c r="D444" s="116"/>
      <c r="E444" s="117">
        <v>37.299999999999997</v>
      </c>
      <c r="F444" s="117">
        <v>37.4</v>
      </c>
    </row>
    <row r="445" spans="1:6" ht="31.5">
      <c r="A445" s="113" t="s">
        <v>190</v>
      </c>
      <c r="B445" s="114" t="s">
        <v>518</v>
      </c>
      <c r="C445" s="115" t="s">
        <v>191</v>
      </c>
      <c r="D445" s="116"/>
      <c r="E445" s="117">
        <v>37.299999999999997</v>
      </c>
      <c r="F445" s="117">
        <v>37.4</v>
      </c>
    </row>
    <row r="446" spans="1:6">
      <c r="A446" s="113" t="s">
        <v>273</v>
      </c>
      <c r="B446" s="114" t="s">
        <v>518</v>
      </c>
      <c r="C446" s="115" t="s">
        <v>191</v>
      </c>
      <c r="D446" s="116">
        <v>709</v>
      </c>
      <c r="E446" s="117">
        <v>37.299999999999997</v>
      </c>
      <c r="F446" s="117">
        <v>37.4</v>
      </c>
    </row>
    <row r="447" spans="1:6">
      <c r="A447" s="113" t="s">
        <v>519</v>
      </c>
      <c r="B447" s="114" t="s">
        <v>520</v>
      </c>
      <c r="C447" s="115" t="s">
        <v>183</v>
      </c>
      <c r="D447" s="116"/>
      <c r="E447" s="117">
        <v>226.8</v>
      </c>
      <c r="F447" s="117">
        <v>237.7</v>
      </c>
    </row>
    <row r="448" spans="1:6" ht="31.5">
      <c r="A448" s="113" t="s">
        <v>190</v>
      </c>
      <c r="B448" s="114" t="s">
        <v>520</v>
      </c>
      <c r="C448" s="115" t="s">
        <v>191</v>
      </c>
      <c r="D448" s="116"/>
      <c r="E448" s="117">
        <v>226.8</v>
      </c>
      <c r="F448" s="117">
        <v>237.7</v>
      </c>
    </row>
    <row r="449" spans="1:6">
      <c r="A449" s="113" t="s">
        <v>521</v>
      </c>
      <c r="B449" s="114" t="s">
        <v>520</v>
      </c>
      <c r="C449" s="115" t="s">
        <v>191</v>
      </c>
      <c r="D449" s="116">
        <v>409</v>
      </c>
      <c r="E449" s="117">
        <v>226.8</v>
      </c>
      <c r="F449" s="117">
        <v>237.7</v>
      </c>
    </row>
    <row r="450" spans="1:6" ht="47.25">
      <c r="A450" s="113" t="s">
        <v>524</v>
      </c>
      <c r="B450" s="114" t="s">
        <v>525</v>
      </c>
      <c r="C450" s="115" t="s">
        <v>183</v>
      </c>
      <c r="D450" s="116"/>
      <c r="E450" s="117">
        <v>33.5</v>
      </c>
      <c r="F450" s="117">
        <v>33.5</v>
      </c>
    </row>
    <row r="451" spans="1:6" ht="63">
      <c r="A451" s="113" t="s">
        <v>526</v>
      </c>
      <c r="B451" s="114" t="s">
        <v>527</v>
      </c>
      <c r="C451" s="115" t="s">
        <v>183</v>
      </c>
      <c r="D451" s="116"/>
      <c r="E451" s="117">
        <v>33.5</v>
      </c>
      <c r="F451" s="117">
        <v>33.5</v>
      </c>
    </row>
    <row r="452" spans="1:6" ht="31.5">
      <c r="A452" s="113" t="s">
        <v>528</v>
      </c>
      <c r="B452" s="114" t="s">
        <v>529</v>
      </c>
      <c r="C452" s="115" t="s">
        <v>183</v>
      </c>
      <c r="D452" s="116"/>
      <c r="E452" s="117">
        <v>30.5</v>
      </c>
      <c r="F452" s="117">
        <v>30.5</v>
      </c>
    </row>
    <row r="453" spans="1:6" ht="31.5">
      <c r="A453" s="113" t="s">
        <v>190</v>
      </c>
      <c r="B453" s="114" t="s">
        <v>529</v>
      </c>
      <c r="C453" s="115" t="s">
        <v>191</v>
      </c>
      <c r="D453" s="116"/>
      <c r="E453" s="117">
        <v>30.5</v>
      </c>
      <c r="F453" s="117">
        <v>30.5</v>
      </c>
    </row>
    <row r="454" spans="1:6">
      <c r="A454" s="113" t="s">
        <v>342</v>
      </c>
      <c r="B454" s="114" t="s">
        <v>529</v>
      </c>
      <c r="C454" s="115" t="s">
        <v>191</v>
      </c>
      <c r="D454" s="116">
        <v>113</v>
      </c>
      <c r="E454" s="117">
        <v>30.5</v>
      </c>
      <c r="F454" s="117">
        <v>30.5</v>
      </c>
    </row>
    <row r="455" spans="1:6">
      <c r="A455" s="113" t="s">
        <v>530</v>
      </c>
      <c r="B455" s="114" t="s">
        <v>531</v>
      </c>
      <c r="C455" s="115" t="s">
        <v>183</v>
      </c>
      <c r="D455" s="116"/>
      <c r="E455" s="117">
        <v>3</v>
      </c>
      <c r="F455" s="117">
        <v>3</v>
      </c>
    </row>
    <row r="456" spans="1:6" ht="31.5">
      <c r="A456" s="113" t="s">
        <v>190</v>
      </c>
      <c r="B456" s="114" t="s">
        <v>531</v>
      </c>
      <c r="C456" s="115" t="s">
        <v>191</v>
      </c>
      <c r="D456" s="116"/>
      <c r="E456" s="117">
        <v>3</v>
      </c>
      <c r="F456" s="117">
        <v>3</v>
      </c>
    </row>
    <row r="457" spans="1:6">
      <c r="A457" s="113" t="s">
        <v>342</v>
      </c>
      <c r="B457" s="114" t="s">
        <v>531</v>
      </c>
      <c r="C457" s="115" t="s">
        <v>191</v>
      </c>
      <c r="D457" s="116">
        <v>113</v>
      </c>
      <c r="E457" s="117">
        <v>3</v>
      </c>
      <c r="F457" s="117">
        <v>3</v>
      </c>
    </row>
    <row r="458" spans="1:6" ht="31.5">
      <c r="A458" s="113" t="s">
        <v>532</v>
      </c>
      <c r="B458" s="114" t="s">
        <v>533</v>
      </c>
      <c r="C458" s="115" t="s">
        <v>183</v>
      </c>
      <c r="D458" s="116"/>
      <c r="E458" s="117">
        <v>4758.8</v>
      </c>
      <c r="F458" s="117">
        <v>4840.3</v>
      </c>
    </row>
    <row r="459" spans="1:6" ht="47.25">
      <c r="A459" s="113" t="s">
        <v>534</v>
      </c>
      <c r="B459" s="114" t="s">
        <v>535</v>
      </c>
      <c r="C459" s="115" t="s">
        <v>183</v>
      </c>
      <c r="D459" s="116"/>
      <c r="E459" s="117">
        <v>70</v>
      </c>
      <c r="F459" s="117">
        <v>70</v>
      </c>
    </row>
    <row r="460" spans="1:6" ht="47.25">
      <c r="A460" s="113" t="s">
        <v>536</v>
      </c>
      <c r="B460" s="114" t="s">
        <v>537</v>
      </c>
      <c r="C460" s="115" t="s">
        <v>183</v>
      </c>
      <c r="D460" s="116"/>
      <c r="E460" s="117">
        <v>25</v>
      </c>
      <c r="F460" s="117">
        <v>25</v>
      </c>
    </row>
    <row r="461" spans="1:6" ht="31.5">
      <c r="A461" s="113" t="s">
        <v>190</v>
      </c>
      <c r="B461" s="114" t="s">
        <v>537</v>
      </c>
      <c r="C461" s="115" t="s">
        <v>191</v>
      </c>
      <c r="D461" s="116"/>
      <c r="E461" s="117">
        <v>25</v>
      </c>
      <c r="F461" s="117">
        <v>25</v>
      </c>
    </row>
    <row r="462" spans="1:6">
      <c r="A462" s="113" t="s">
        <v>342</v>
      </c>
      <c r="B462" s="114" t="s">
        <v>537</v>
      </c>
      <c r="C462" s="115" t="s">
        <v>191</v>
      </c>
      <c r="D462" s="116">
        <v>113</v>
      </c>
      <c r="E462" s="117">
        <v>25</v>
      </c>
      <c r="F462" s="117">
        <v>25</v>
      </c>
    </row>
    <row r="463" spans="1:6" ht="31.5" customHeight="1">
      <c r="A463" s="113" t="s">
        <v>538</v>
      </c>
      <c r="B463" s="114" t="s">
        <v>539</v>
      </c>
      <c r="C463" s="115" t="s">
        <v>183</v>
      </c>
      <c r="D463" s="116"/>
      <c r="E463" s="117">
        <v>15</v>
      </c>
      <c r="F463" s="117">
        <v>15</v>
      </c>
    </row>
    <row r="464" spans="1:6" ht="31.5">
      <c r="A464" s="113" t="s">
        <v>190</v>
      </c>
      <c r="B464" s="114" t="s">
        <v>539</v>
      </c>
      <c r="C464" s="115" t="s">
        <v>191</v>
      </c>
      <c r="D464" s="116"/>
      <c r="E464" s="117">
        <v>15</v>
      </c>
      <c r="F464" s="117">
        <v>15</v>
      </c>
    </row>
    <row r="465" spans="1:6">
      <c r="A465" s="113" t="s">
        <v>342</v>
      </c>
      <c r="B465" s="114" t="s">
        <v>539</v>
      </c>
      <c r="C465" s="115" t="s">
        <v>191</v>
      </c>
      <c r="D465" s="116">
        <v>113</v>
      </c>
      <c r="E465" s="117">
        <v>15</v>
      </c>
      <c r="F465" s="117">
        <v>15</v>
      </c>
    </row>
    <row r="466" spans="1:6" ht="78.75">
      <c r="A466" s="113" t="s">
        <v>540</v>
      </c>
      <c r="B466" s="114" t="s">
        <v>541</v>
      </c>
      <c r="C466" s="115" t="s">
        <v>183</v>
      </c>
      <c r="D466" s="116"/>
      <c r="E466" s="117">
        <v>5</v>
      </c>
      <c r="F466" s="117">
        <v>5</v>
      </c>
    </row>
    <row r="467" spans="1:6" ht="31.5">
      <c r="A467" s="113" t="s">
        <v>190</v>
      </c>
      <c r="B467" s="114" t="s">
        <v>541</v>
      </c>
      <c r="C467" s="115" t="s">
        <v>191</v>
      </c>
      <c r="D467" s="116"/>
      <c r="E467" s="117">
        <v>5</v>
      </c>
      <c r="F467" s="117">
        <v>5</v>
      </c>
    </row>
    <row r="468" spans="1:6">
      <c r="A468" s="113" t="s">
        <v>342</v>
      </c>
      <c r="B468" s="114" t="s">
        <v>541</v>
      </c>
      <c r="C468" s="115" t="s">
        <v>191</v>
      </c>
      <c r="D468" s="116">
        <v>113</v>
      </c>
      <c r="E468" s="117">
        <v>5</v>
      </c>
      <c r="F468" s="117">
        <v>5</v>
      </c>
    </row>
    <row r="469" spans="1:6" ht="47.25">
      <c r="A469" s="113" t="s">
        <v>542</v>
      </c>
      <c r="B469" s="114" t="s">
        <v>543</v>
      </c>
      <c r="C469" s="115" t="s">
        <v>183</v>
      </c>
      <c r="D469" s="116"/>
      <c r="E469" s="117">
        <v>10</v>
      </c>
      <c r="F469" s="117">
        <v>10</v>
      </c>
    </row>
    <row r="470" spans="1:6" ht="31.5">
      <c r="A470" s="113" t="s">
        <v>190</v>
      </c>
      <c r="B470" s="114" t="s">
        <v>543</v>
      </c>
      <c r="C470" s="115" t="s">
        <v>191</v>
      </c>
      <c r="D470" s="116"/>
      <c r="E470" s="117">
        <v>10</v>
      </c>
      <c r="F470" s="117">
        <v>10</v>
      </c>
    </row>
    <row r="471" spans="1:6">
      <c r="A471" s="113" t="s">
        <v>342</v>
      </c>
      <c r="B471" s="114" t="s">
        <v>543</v>
      </c>
      <c r="C471" s="115" t="s">
        <v>191</v>
      </c>
      <c r="D471" s="116">
        <v>113</v>
      </c>
      <c r="E471" s="117">
        <v>10</v>
      </c>
      <c r="F471" s="117">
        <v>10</v>
      </c>
    </row>
    <row r="472" spans="1:6" ht="46.5" customHeight="1">
      <c r="A472" s="113" t="s">
        <v>544</v>
      </c>
      <c r="B472" s="114" t="s">
        <v>545</v>
      </c>
      <c r="C472" s="115" t="s">
        <v>183</v>
      </c>
      <c r="D472" s="116"/>
      <c r="E472" s="117">
        <v>15</v>
      </c>
      <c r="F472" s="117">
        <v>15</v>
      </c>
    </row>
    <row r="473" spans="1:6" ht="31.5">
      <c r="A473" s="113" t="s">
        <v>190</v>
      </c>
      <c r="B473" s="114" t="s">
        <v>545</v>
      </c>
      <c r="C473" s="115" t="s">
        <v>191</v>
      </c>
      <c r="D473" s="116"/>
      <c r="E473" s="117">
        <v>15</v>
      </c>
      <c r="F473" s="117">
        <v>15</v>
      </c>
    </row>
    <row r="474" spans="1:6">
      <c r="A474" s="113" t="s">
        <v>342</v>
      </c>
      <c r="B474" s="114" t="s">
        <v>545</v>
      </c>
      <c r="C474" s="115" t="s">
        <v>191</v>
      </c>
      <c r="D474" s="116">
        <v>113</v>
      </c>
      <c r="E474" s="117">
        <v>15</v>
      </c>
      <c r="F474" s="117">
        <v>15</v>
      </c>
    </row>
    <row r="475" spans="1:6" ht="45.75" customHeight="1">
      <c r="A475" s="113" t="s">
        <v>546</v>
      </c>
      <c r="B475" s="114" t="s">
        <v>547</v>
      </c>
      <c r="C475" s="115" t="s">
        <v>183</v>
      </c>
      <c r="D475" s="116"/>
      <c r="E475" s="117">
        <v>4688.8</v>
      </c>
      <c r="F475" s="117">
        <v>4770.3</v>
      </c>
    </row>
    <row r="476" spans="1:6" ht="31.5">
      <c r="A476" s="113" t="s">
        <v>197</v>
      </c>
      <c r="B476" s="114" t="s">
        <v>548</v>
      </c>
      <c r="C476" s="115" t="s">
        <v>183</v>
      </c>
      <c r="D476" s="116"/>
      <c r="E476" s="117">
        <v>8</v>
      </c>
      <c r="F476" s="117">
        <v>8</v>
      </c>
    </row>
    <row r="477" spans="1:6" ht="31.5">
      <c r="A477" s="113" t="s">
        <v>190</v>
      </c>
      <c r="B477" s="114" t="s">
        <v>548</v>
      </c>
      <c r="C477" s="115" t="s">
        <v>191</v>
      </c>
      <c r="D477" s="116"/>
      <c r="E477" s="117">
        <v>8</v>
      </c>
      <c r="F477" s="117">
        <v>8</v>
      </c>
    </row>
    <row r="478" spans="1:6" ht="31.5">
      <c r="A478" s="113" t="s">
        <v>199</v>
      </c>
      <c r="B478" s="114" t="s">
        <v>548</v>
      </c>
      <c r="C478" s="115" t="s">
        <v>191</v>
      </c>
      <c r="D478" s="116">
        <v>705</v>
      </c>
      <c r="E478" s="117">
        <v>8</v>
      </c>
      <c r="F478" s="117">
        <v>8</v>
      </c>
    </row>
    <row r="479" spans="1:6">
      <c r="A479" s="113" t="s">
        <v>200</v>
      </c>
      <c r="B479" s="114" t="s">
        <v>549</v>
      </c>
      <c r="C479" s="115" t="s">
        <v>183</v>
      </c>
      <c r="D479" s="116"/>
      <c r="E479" s="117">
        <v>3217.8</v>
      </c>
      <c r="F479" s="117">
        <v>3387.3</v>
      </c>
    </row>
    <row r="480" spans="1:6" ht="63" customHeight="1">
      <c r="A480" s="113" t="s">
        <v>206</v>
      </c>
      <c r="B480" s="114" t="s">
        <v>549</v>
      </c>
      <c r="C480" s="115" t="s">
        <v>207</v>
      </c>
      <c r="D480" s="116"/>
      <c r="E480" s="117">
        <v>2384.5</v>
      </c>
      <c r="F480" s="117">
        <v>2595.5</v>
      </c>
    </row>
    <row r="481" spans="1:6" ht="31.5">
      <c r="A481" s="113" t="s">
        <v>550</v>
      </c>
      <c r="B481" s="114" t="s">
        <v>549</v>
      </c>
      <c r="C481" s="115" t="s">
        <v>207</v>
      </c>
      <c r="D481" s="116">
        <v>314</v>
      </c>
      <c r="E481" s="117">
        <v>2384.5</v>
      </c>
      <c r="F481" s="117">
        <v>2595.5</v>
      </c>
    </row>
    <row r="482" spans="1:6" ht="31.5">
      <c r="A482" s="113" t="s">
        <v>190</v>
      </c>
      <c r="B482" s="114" t="s">
        <v>549</v>
      </c>
      <c r="C482" s="115" t="s">
        <v>191</v>
      </c>
      <c r="D482" s="116"/>
      <c r="E482" s="117">
        <v>833.3</v>
      </c>
      <c r="F482" s="117">
        <v>791.8</v>
      </c>
    </row>
    <row r="483" spans="1:6" ht="31.5">
      <c r="A483" s="113" t="s">
        <v>550</v>
      </c>
      <c r="B483" s="114" t="s">
        <v>549</v>
      </c>
      <c r="C483" s="115" t="s">
        <v>191</v>
      </c>
      <c r="D483" s="116">
        <v>314</v>
      </c>
      <c r="E483" s="117">
        <v>833.3</v>
      </c>
      <c r="F483" s="117">
        <v>791.8</v>
      </c>
    </row>
    <row r="484" spans="1:6" ht="141" customHeight="1">
      <c r="A484" s="113" t="s">
        <v>256</v>
      </c>
      <c r="B484" s="114" t="s">
        <v>551</v>
      </c>
      <c r="C484" s="115" t="s">
        <v>183</v>
      </c>
      <c r="D484" s="116"/>
      <c r="E484" s="117">
        <v>1463</v>
      </c>
      <c r="F484" s="117">
        <v>1375</v>
      </c>
    </row>
    <row r="485" spans="1:6" ht="63" customHeight="1">
      <c r="A485" s="113" t="s">
        <v>206</v>
      </c>
      <c r="B485" s="114" t="s">
        <v>551</v>
      </c>
      <c r="C485" s="115" t="s">
        <v>207</v>
      </c>
      <c r="D485" s="116"/>
      <c r="E485" s="117">
        <v>1463</v>
      </c>
      <c r="F485" s="117">
        <v>1375</v>
      </c>
    </row>
    <row r="486" spans="1:6" ht="31.5">
      <c r="A486" s="113" t="s">
        <v>550</v>
      </c>
      <c r="B486" s="114" t="s">
        <v>551</v>
      </c>
      <c r="C486" s="115" t="s">
        <v>207</v>
      </c>
      <c r="D486" s="116">
        <v>314</v>
      </c>
      <c r="E486" s="117">
        <v>1463</v>
      </c>
      <c r="F486" s="117">
        <v>1375</v>
      </c>
    </row>
    <row r="487" spans="1:6" s="107" customFormat="1" ht="47.25">
      <c r="A487" s="108" t="s">
        <v>552</v>
      </c>
      <c r="B487" s="109" t="s">
        <v>553</v>
      </c>
      <c r="C487" s="110" t="s">
        <v>183</v>
      </c>
      <c r="D487" s="111"/>
      <c r="E487" s="112">
        <v>6787</v>
      </c>
      <c r="F487" s="112">
        <v>1287</v>
      </c>
    </row>
    <row r="488" spans="1:6" ht="30.75" customHeight="1">
      <c r="A488" s="113" t="s">
        <v>554</v>
      </c>
      <c r="B488" s="114" t="s">
        <v>555</v>
      </c>
      <c r="C488" s="115" t="s">
        <v>183</v>
      </c>
      <c r="D488" s="116"/>
      <c r="E488" s="117">
        <v>166</v>
      </c>
      <c r="F488" s="117">
        <v>166</v>
      </c>
    </row>
    <row r="489" spans="1:6" ht="47.25">
      <c r="A489" s="113" t="s">
        <v>556</v>
      </c>
      <c r="B489" s="114" t="s">
        <v>557</v>
      </c>
      <c r="C489" s="115" t="s">
        <v>183</v>
      </c>
      <c r="D489" s="116"/>
      <c r="E489" s="117">
        <v>166</v>
      </c>
      <c r="F489" s="117">
        <v>166</v>
      </c>
    </row>
    <row r="490" spans="1:6" ht="47.25">
      <c r="A490" s="113" t="s">
        <v>558</v>
      </c>
      <c r="B490" s="114" t="s">
        <v>559</v>
      </c>
      <c r="C490" s="115" t="s">
        <v>183</v>
      </c>
      <c r="D490" s="116"/>
      <c r="E490" s="117">
        <v>106</v>
      </c>
      <c r="F490" s="117">
        <v>106</v>
      </c>
    </row>
    <row r="491" spans="1:6" ht="31.5">
      <c r="A491" s="113" t="s">
        <v>190</v>
      </c>
      <c r="B491" s="114" t="s">
        <v>559</v>
      </c>
      <c r="C491" s="115" t="s">
        <v>191</v>
      </c>
      <c r="D491" s="116"/>
      <c r="E491" s="117">
        <v>106</v>
      </c>
      <c r="F491" s="117">
        <v>106</v>
      </c>
    </row>
    <row r="492" spans="1:6">
      <c r="A492" s="113" t="s">
        <v>289</v>
      </c>
      <c r="B492" s="114" t="s">
        <v>559</v>
      </c>
      <c r="C492" s="115" t="s">
        <v>191</v>
      </c>
      <c r="D492" s="116">
        <v>707</v>
      </c>
      <c r="E492" s="117">
        <v>106</v>
      </c>
      <c r="F492" s="117">
        <v>106</v>
      </c>
    </row>
    <row r="493" spans="1:6" ht="47.25">
      <c r="A493" s="113" t="s">
        <v>695</v>
      </c>
      <c r="B493" s="114" t="s">
        <v>696</v>
      </c>
      <c r="C493" s="115" t="s">
        <v>183</v>
      </c>
      <c r="D493" s="116"/>
      <c r="E493" s="117">
        <v>40</v>
      </c>
      <c r="F493" s="117">
        <v>40</v>
      </c>
    </row>
    <row r="494" spans="1:6" ht="31.5">
      <c r="A494" s="113" t="s">
        <v>190</v>
      </c>
      <c r="B494" s="114" t="s">
        <v>696</v>
      </c>
      <c r="C494" s="115" t="s">
        <v>191</v>
      </c>
      <c r="D494" s="116"/>
      <c r="E494" s="117">
        <v>40</v>
      </c>
      <c r="F494" s="117">
        <v>40</v>
      </c>
    </row>
    <row r="495" spans="1:6">
      <c r="A495" s="113" t="s">
        <v>289</v>
      </c>
      <c r="B495" s="114" t="s">
        <v>696</v>
      </c>
      <c r="C495" s="115" t="s">
        <v>191</v>
      </c>
      <c r="D495" s="116">
        <v>707</v>
      </c>
      <c r="E495" s="117">
        <v>40</v>
      </c>
      <c r="F495" s="117">
        <v>40</v>
      </c>
    </row>
    <row r="496" spans="1:6" ht="47.25">
      <c r="A496" s="113" t="s">
        <v>560</v>
      </c>
      <c r="B496" s="114" t="s">
        <v>561</v>
      </c>
      <c r="C496" s="115" t="s">
        <v>183</v>
      </c>
      <c r="D496" s="116"/>
      <c r="E496" s="117">
        <v>20</v>
      </c>
      <c r="F496" s="117">
        <v>20</v>
      </c>
    </row>
    <row r="497" spans="1:6" ht="31.5">
      <c r="A497" s="113" t="s">
        <v>190</v>
      </c>
      <c r="B497" s="114" t="s">
        <v>561</v>
      </c>
      <c r="C497" s="115" t="s">
        <v>191</v>
      </c>
      <c r="D497" s="116"/>
      <c r="E497" s="117">
        <v>20</v>
      </c>
      <c r="F497" s="117">
        <v>20</v>
      </c>
    </row>
    <row r="498" spans="1:6">
      <c r="A498" s="113" t="s">
        <v>289</v>
      </c>
      <c r="B498" s="114" t="s">
        <v>561</v>
      </c>
      <c r="C498" s="115" t="s">
        <v>191</v>
      </c>
      <c r="D498" s="116">
        <v>707</v>
      </c>
      <c r="E498" s="117">
        <v>20</v>
      </c>
      <c r="F498" s="117">
        <v>20</v>
      </c>
    </row>
    <row r="499" spans="1:6" ht="47.25">
      <c r="A499" s="113" t="s">
        <v>562</v>
      </c>
      <c r="B499" s="114" t="s">
        <v>563</v>
      </c>
      <c r="C499" s="115" t="s">
        <v>183</v>
      </c>
      <c r="D499" s="116"/>
      <c r="E499" s="117">
        <v>6000</v>
      </c>
      <c r="F499" s="117">
        <v>500</v>
      </c>
    </row>
    <row r="500" spans="1:6" ht="31.5">
      <c r="A500" s="113" t="s">
        <v>564</v>
      </c>
      <c r="B500" s="114" t="s">
        <v>565</v>
      </c>
      <c r="C500" s="115" t="s">
        <v>183</v>
      </c>
      <c r="D500" s="116"/>
      <c r="E500" s="117">
        <v>410</v>
      </c>
      <c r="F500" s="117">
        <v>410</v>
      </c>
    </row>
    <row r="501" spans="1:6" ht="31.5">
      <c r="A501" s="113" t="s">
        <v>566</v>
      </c>
      <c r="B501" s="114" t="s">
        <v>567</v>
      </c>
      <c r="C501" s="115" t="s">
        <v>183</v>
      </c>
      <c r="D501" s="116"/>
      <c r="E501" s="117">
        <v>283</v>
      </c>
      <c r="F501" s="117">
        <v>283</v>
      </c>
    </row>
    <row r="502" spans="1:6" ht="31.5">
      <c r="A502" s="113" t="s">
        <v>190</v>
      </c>
      <c r="B502" s="114" t="s">
        <v>567</v>
      </c>
      <c r="C502" s="115" t="s">
        <v>191</v>
      </c>
      <c r="D502" s="116"/>
      <c r="E502" s="117">
        <v>283</v>
      </c>
      <c r="F502" s="117">
        <v>283</v>
      </c>
    </row>
    <row r="503" spans="1:6">
      <c r="A503" s="113" t="s">
        <v>568</v>
      </c>
      <c r="B503" s="114" t="s">
        <v>567</v>
      </c>
      <c r="C503" s="115" t="s">
        <v>191</v>
      </c>
      <c r="D503" s="116">
        <v>1101</v>
      </c>
      <c r="E503" s="117">
        <v>283</v>
      </c>
      <c r="F503" s="117">
        <v>283</v>
      </c>
    </row>
    <row r="504" spans="1:6" ht="31.5">
      <c r="A504" s="113" t="s">
        <v>569</v>
      </c>
      <c r="B504" s="114" t="s">
        <v>570</v>
      </c>
      <c r="C504" s="115" t="s">
        <v>183</v>
      </c>
      <c r="D504" s="116"/>
      <c r="E504" s="117">
        <v>6</v>
      </c>
      <c r="F504" s="117">
        <v>6</v>
      </c>
    </row>
    <row r="505" spans="1:6" ht="31.5">
      <c r="A505" s="113" t="s">
        <v>190</v>
      </c>
      <c r="B505" s="114" t="s">
        <v>570</v>
      </c>
      <c r="C505" s="115" t="s">
        <v>191</v>
      </c>
      <c r="D505" s="116"/>
      <c r="E505" s="117">
        <v>6</v>
      </c>
      <c r="F505" s="117">
        <v>6</v>
      </c>
    </row>
    <row r="506" spans="1:6">
      <c r="A506" s="113" t="s">
        <v>568</v>
      </c>
      <c r="B506" s="114" t="s">
        <v>570</v>
      </c>
      <c r="C506" s="115" t="s">
        <v>191</v>
      </c>
      <c r="D506" s="116">
        <v>1101</v>
      </c>
      <c r="E506" s="117">
        <v>6</v>
      </c>
      <c r="F506" s="117">
        <v>6</v>
      </c>
    </row>
    <row r="507" spans="1:6" ht="47.25">
      <c r="A507" s="113" t="s">
        <v>571</v>
      </c>
      <c r="B507" s="114" t="s">
        <v>572</v>
      </c>
      <c r="C507" s="115" t="s">
        <v>183</v>
      </c>
      <c r="D507" s="116"/>
      <c r="E507" s="117">
        <v>121</v>
      </c>
      <c r="F507" s="117">
        <v>121</v>
      </c>
    </row>
    <row r="508" spans="1:6" ht="31.5">
      <c r="A508" s="113" t="s">
        <v>190</v>
      </c>
      <c r="B508" s="114" t="s">
        <v>572</v>
      </c>
      <c r="C508" s="115" t="s">
        <v>191</v>
      </c>
      <c r="D508" s="116"/>
      <c r="E508" s="117">
        <v>121</v>
      </c>
      <c r="F508" s="117">
        <v>121</v>
      </c>
    </row>
    <row r="509" spans="1:6">
      <c r="A509" s="113" t="s">
        <v>568</v>
      </c>
      <c r="B509" s="114" t="s">
        <v>572</v>
      </c>
      <c r="C509" s="115" t="s">
        <v>191</v>
      </c>
      <c r="D509" s="116">
        <v>1101</v>
      </c>
      <c r="E509" s="117">
        <v>121</v>
      </c>
      <c r="F509" s="117">
        <v>121</v>
      </c>
    </row>
    <row r="510" spans="1:6" ht="31.5">
      <c r="A510" s="113" t="s">
        <v>573</v>
      </c>
      <c r="B510" s="114" t="s">
        <v>574</v>
      </c>
      <c r="C510" s="115" t="s">
        <v>183</v>
      </c>
      <c r="D510" s="116"/>
      <c r="E510" s="117">
        <v>5590</v>
      </c>
      <c r="F510" s="117">
        <v>90</v>
      </c>
    </row>
    <row r="511" spans="1:6" ht="31.5">
      <c r="A511" s="113" t="s">
        <v>575</v>
      </c>
      <c r="B511" s="114" t="s">
        <v>576</v>
      </c>
      <c r="C511" s="115" t="s">
        <v>183</v>
      </c>
      <c r="D511" s="116"/>
      <c r="E511" s="117">
        <v>75</v>
      </c>
      <c r="F511" s="117">
        <v>75</v>
      </c>
    </row>
    <row r="512" spans="1:6" ht="31.5">
      <c r="A512" s="113" t="s">
        <v>190</v>
      </c>
      <c r="B512" s="114" t="s">
        <v>576</v>
      </c>
      <c r="C512" s="115" t="s">
        <v>191</v>
      </c>
      <c r="D512" s="116"/>
      <c r="E512" s="117">
        <v>75</v>
      </c>
      <c r="F512" s="117">
        <v>75</v>
      </c>
    </row>
    <row r="513" spans="1:6">
      <c r="A513" s="113" t="s">
        <v>568</v>
      </c>
      <c r="B513" s="114" t="s">
        <v>576</v>
      </c>
      <c r="C513" s="115" t="s">
        <v>191</v>
      </c>
      <c r="D513" s="116">
        <v>1101</v>
      </c>
      <c r="E513" s="117">
        <v>75</v>
      </c>
      <c r="F513" s="117">
        <v>75</v>
      </c>
    </row>
    <row r="514" spans="1:6" ht="31.5">
      <c r="A514" s="113" t="s">
        <v>577</v>
      </c>
      <c r="B514" s="114" t="s">
        <v>578</v>
      </c>
      <c r="C514" s="115" t="s">
        <v>183</v>
      </c>
      <c r="D514" s="116"/>
      <c r="E514" s="117">
        <v>15</v>
      </c>
      <c r="F514" s="117">
        <v>15</v>
      </c>
    </row>
    <row r="515" spans="1:6" ht="31.5">
      <c r="A515" s="113" t="s">
        <v>190</v>
      </c>
      <c r="B515" s="114" t="s">
        <v>578</v>
      </c>
      <c r="C515" s="115" t="s">
        <v>191</v>
      </c>
      <c r="D515" s="116"/>
      <c r="E515" s="117">
        <v>15</v>
      </c>
      <c r="F515" s="117">
        <v>15</v>
      </c>
    </row>
    <row r="516" spans="1:6">
      <c r="A516" s="113" t="s">
        <v>568</v>
      </c>
      <c r="B516" s="114" t="s">
        <v>578</v>
      </c>
      <c r="C516" s="115" t="s">
        <v>191</v>
      </c>
      <c r="D516" s="116">
        <v>1101</v>
      </c>
      <c r="E516" s="117">
        <v>15</v>
      </c>
      <c r="F516" s="117">
        <v>15</v>
      </c>
    </row>
    <row r="517" spans="1:6" ht="125.25" customHeight="1">
      <c r="A517" s="113" t="s">
        <v>579</v>
      </c>
      <c r="B517" s="114" t="s">
        <v>580</v>
      </c>
      <c r="C517" s="115" t="s">
        <v>183</v>
      </c>
      <c r="D517" s="116"/>
      <c r="E517" s="117">
        <v>5500</v>
      </c>
      <c r="F517" s="117">
        <v>0</v>
      </c>
    </row>
    <row r="518" spans="1:6" ht="31.5">
      <c r="A518" s="113" t="s">
        <v>351</v>
      </c>
      <c r="B518" s="114" t="s">
        <v>580</v>
      </c>
      <c r="C518" s="115" t="s">
        <v>352</v>
      </c>
      <c r="D518" s="116"/>
      <c r="E518" s="117">
        <v>5500</v>
      </c>
      <c r="F518" s="117">
        <v>0</v>
      </c>
    </row>
    <row r="519" spans="1:6">
      <c r="A519" s="113" t="s">
        <v>568</v>
      </c>
      <c r="B519" s="114" t="s">
        <v>580</v>
      </c>
      <c r="C519" s="115" t="s">
        <v>352</v>
      </c>
      <c r="D519" s="116">
        <v>1101</v>
      </c>
      <c r="E519" s="117">
        <v>5500</v>
      </c>
      <c r="F519" s="117">
        <v>0</v>
      </c>
    </row>
    <row r="520" spans="1:6" ht="31.5">
      <c r="A520" s="113" t="s">
        <v>581</v>
      </c>
      <c r="B520" s="114" t="s">
        <v>582</v>
      </c>
      <c r="C520" s="115" t="s">
        <v>183</v>
      </c>
      <c r="D520" s="116"/>
      <c r="E520" s="117">
        <v>537</v>
      </c>
      <c r="F520" s="117">
        <v>537</v>
      </c>
    </row>
    <row r="521" spans="1:6" ht="31.5">
      <c r="A521" s="113" t="s">
        <v>583</v>
      </c>
      <c r="B521" s="114" t="s">
        <v>584</v>
      </c>
      <c r="C521" s="115" t="s">
        <v>183</v>
      </c>
      <c r="D521" s="116"/>
      <c r="E521" s="117">
        <v>537</v>
      </c>
      <c r="F521" s="117">
        <v>537</v>
      </c>
    </row>
    <row r="522" spans="1:6" ht="63">
      <c r="A522" s="113" t="s">
        <v>585</v>
      </c>
      <c r="B522" s="114" t="s">
        <v>586</v>
      </c>
      <c r="C522" s="115" t="s">
        <v>183</v>
      </c>
      <c r="D522" s="116"/>
      <c r="E522" s="117">
        <v>25</v>
      </c>
      <c r="F522" s="117">
        <v>25</v>
      </c>
    </row>
    <row r="523" spans="1:6">
      <c r="A523" s="113" t="s">
        <v>284</v>
      </c>
      <c r="B523" s="114" t="s">
        <v>586</v>
      </c>
      <c r="C523" s="115" t="s">
        <v>285</v>
      </c>
      <c r="D523" s="116"/>
      <c r="E523" s="117">
        <v>25</v>
      </c>
      <c r="F523" s="117">
        <v>25</v>
      </c>
    </row>
    <row r="524" spans="1:6">
      <c r="A524" s="113" t="s">
        <v>384</v>
      </c>
      <c r="B524" s="114" t="s">
        <v>586</v>
      </c>
      <c r="C524" s="115" t="s">
        <v>285</v>
      </c>
      <c r="D524" s="116">
        <v>1003</v>
      </c>
      <c r="E524" s="117">
        <v>25</v>
      </c>
      <c r="F524" s="117">
        <v>25</v>
      </c>
    </row>
    <row r="525" spans="1:6" ht="31.5">
      <c r="A525" s="113" t="s">
        <v>587</v>
      </c>
      <c r="B525" s="114" t="s">
        <v>588</v>
      </c>
      <c r="C525" s="115" t="s">
        <v>183</v>
      </c>
      <c r="D525" s="116"/>
      <c r="E525" s="117">
        <v>512</v>
      </c>
      <c r="F525" s="117">
        <v>512</v>
      </c>
    </row>
    <row r="526" spans="1:6">
      <c r="A526" s="113" t="s">
        <v>284</v>
      </c>
      <c r="B526" s="114" t="s">
        <v>588</v>
      </c>
      <c r="C526" s="115" t="s">
        <v>285</v>
      </c>
      <c r="D526" s="116"/>
      <c r="E526" s="117">
        <v>512</v>
      </c>
      <c r="F526" s="117">
        <v>512</v>
      </c>
    </row>
    <row r="527" spans="1:6">
      <c r="A527" s="113" t="s">
        <v>384</v>
      </c>
      <c r="B527" s="114" t="s">
        <v>588</v>
      </c>
      <c r="C527" s="115" t="s">
        <v>285</v>
      </c>
      <c r="D527" s="116">
        <v>1003</v>
      </c>
      <c r="E527" s="117">
        <v>512</v>
      </c>
      <c r="F527" s="117">
        <v>512</v>
      </c>
    </row>
    <row r="528" spans="1:6" ht="63">
      <c r="A528" s="113" t="s">
        <v>589</v>
      </c>
      <c r="B528" s="114" t="s">
        <v>590</v>
      </c>
      <c r="C528" s="115" t="s">
        <v>183</v>
      </c>
      <c r="D528" s="116"/>
      <c r="E528" s="117">
        <v>84</v>
      </c>
      <c r="F528" s="117">
        <v>84</v>
      </c>
    </row>
    <row r="529" spans="1:6" ht="47.25">
      <c r="A529" s="113" t="s">
        <v>591</v>
      </c>
      <c r="B529" s="114" t="s">
        <v>592</v>
      </c>
      <c r="C529" s="115" t="s">
        <v>183</v>
      </c>
      <c r="D529" s="116"/>
      <c r="E529" s="117">
        <v>84</v>
      </c>
      <c r="F529" s="117">
        <v>84</v>
      </c>
    </row>
    <row r="530" spans="1:6" ht="31.5">
      <c r="A530" s="113" t="s">
        <v>593</v>
      </c>
      <c r="B530" s="114" t="s">
        <v>594</v>
      </c>
      <c r="C530" s="115" t="s">
        <v>183</v>
      </c>
      <c r="D530" s="116"/>
      <c r="E530" s="117">
        <v>20</v>
      </c>
      <c r="F530" s="117">
        <v>20</v>
      </c>
    </row>
    <row r="531" spans="1:6" ht="31.5">
      <c r="A531" s="113" t="s">
        <v>190</v>
      </c>
      <c r="B531" s="114" t="s">
        <v>594</v>
      </c>
      <c r="C531" s="115" t="s">
        <v>191</v>
      </c>
      <c r="D531" s="116"/>
      <c r="E531" s="117">
        <v>20</v>
      </c>
      <c r="F531" s="117">
        <v>20</v>
      </c>
    </row>
    <row r="532" spans="1:6">
      <c r="A532" s="113" t="s">
        <v>289</v>
      </c>
      <c r="B532" s="114" t="s">
        <v>594</v>
      </c>
      <c r="C532" s="115" t="s">
        <v>191</v>
      </c>
      <c r="D532" s="116">
        <v>707</v>
      </c>
      <c r="E532" s="117">
        <v>20</v>
      </c>
      <c r="F532" s="117">
        <v>20</v>
      </c>
    </row>
    <row r="533" spans="1:6" ht="31.5">
      <c r="A533" s="113" t="s">
        <v>595</v>
      </c>
      <c r="B533" s="114" t="s">
        <v>596</v>
      </c>
      <c r="C533" s="115" t="s">
        <v>183</v>
      </c>
      <c r="D533" s="116"/>
      <c r="E533" s="117">
        <v>64</v>
      </c>
      <c r="F533" s="117">
        <v>64</v>
      </c>
    </row>
    <row r="534" spans="1:6" ht="31.5">
      <c r="A534" s="113" t="s">
        <v>190</v>
      </c>
      <c r="B534" s="114" t="s">
        <v>596</v>
      </c>
      <c r="C534" s="115" t="s">
        <v>191</v>
      </c>
      <c r="D534" s="116"/>
      <c r="E534" s="117">
        <v>64</v>
      </c>
      <c r="F534" s="117">
        <v>64</v>
      </c>
    </row>
    <row r="535" spans="1:6">
      <c r="A535" s="113" t="s">
        <v>289</v>
      </c>
      <c r="B535" s="114" t="s">
        <v>596</v>
      </c>
      <c r="C535" s="115" t="s">
        <v>191</v>
      </c>
      <c r="D535" s="116">
        <v>707</v>
      </c>
      <c r="E535" s="117">
        <v>64</v>
      </c>
      <c r="F535" s="117">
        <v>64</v>
      </c>
    </row>
    <row r="536" spans="1:6" s="107" customFormat="1" ht="47.25">
      <c r="A536" s="108" t="s">
        <v>597</v>
      </c>
      <c r="B536" s="109" t="s">
        <v>598</v>
      </c>
      <c r="C536" s="110" t="s">
        <v>183</v>
      </c>
      <c r="D536" s="111"/>
      <c r="E536" s="112">
        <v>238</v>
      </c>
      <c r="F536" s="112">
        <v>80</v>
      </c>
    </row>
    <row r="537" spans="1:6" ht="47.25">
      <c r="A537" s="113" t="s">
        <v>599</v>
      </c>
      <c r="B537" s="114" t="s">
        <v>600</v>
      </c>
      <c r="C537" s="115" t="s">
        <v>183</v>
      </c>
      <c r="D537" s="116"/>
      <c r="E537" s="117">
        <v>238</v>
      </c>
      <c r="F537" s="117">
        <v>80</v>
      </c>
    </row>
    <row r="538" spans="1:6" ht="47.25">
      <c r="A538" s="113" t="s">
        <v>601</v>
      </c>
      <c r="B538" s="114" t="s">
        <v>602</v>
      </c>
      <c r="C538" s="115" t="s">
        <v>183</v>
      </c>
      <c r="D538" s="116"/>
      <c r="E538" s="117">
        <v>50</v>
      </c>
      <c r="F538" s="117">
        <v>55</v>
      </c>
    </row>
    <row r="539" spans="1:6">
      <c r="A539" s="113" t="s">
        <v>284</v>
      </c>
      <c r="B539" s="114" t="s">
        <v>602</v>
      </c>
      <c r="C539" s="115" t="s">
        <v>285</v>
      </c>
      <c r="D539" s="116"/>
      <c r="E539" s="117">
        <v>50</v>
      </c>
      <c r="F539" s="117">
        <v>55</v>
      </c>
    </row>
    <row r="540" spans="1:6">
      <c r="A540" s="113" t="s">
        <v>603</v>
      </c>
      <c r="B540" s="114" t="s">
        <v>602</v>
      </c>
      <c r="C540" s="115" t="s">
        <v>285</v>
      </c>
      <c r="D540" s="116">
        <v>909</v>
      </c>
      <c r="E540" s="117">
        <v>50</v>
      </c>
      <c r="F540" s="117">
        <v>55</v>
      </c>
    </row>
    <row r="541" spans="1:6" ht="31.5">
      <c r="A541" s="113" t="s">
        <v>604</v>
      </c>
      <c r="B541" s="114" t="s">
        <v>605</v>
      </c>
      <c r="C541" s="115" t="s">
        <v>183</v>
      </c>
      <c r="D541" s="116"/>
      <c r="E541" s="117">
        <v>20</v>
      </c>
      <c r="F541" s="117">
        <v>25</v>
      </c>
    </row>
    <row r="542" spans="1:6" ht="31.5">
      <c r="A542" s="113" t="s">
        <v>190</v>
      </c>
      <c r="B542" s="114" t="s">
        <v>605</v>
      </c>
      <c r="C542" s="115" t="s">
        <v>191</v>
      </c>
      <c r="D542" s="116"/>
      <c r="E542" s="117">
        <v>20</v>
      </c>
      <c r="F542" s="117">
        <v>25</v>
      </c>
    </row>
    <row r="543" spans="1:6">
      <c r="A543" s="113" t="s">
        <v>603</v>
      </c>
      <c r="B543" s="114" t="s">
        <v>605</v>
      </c>
      <c r="C543" s="115" t="s">
        <v>191</v>
      </c>
      <c r="D543" s="116">
        <v>909</v>
      </c>
      <c r="E543" s="117">
        <v>20</v>
      </c>
      <c r="F543" s="117">
        <v>25</v>
      </c>
    </row>
    <row r="544" spans="1:6" ht="31.5">
      <c r="A544" s="113" t="s">
        <v>606</v>
      </c>
      <c r="B544" s="114" t="s">
        <v>607</v>
      </c>
      <c r="C544" s="115" t="s">
        <v>183</v>
      </c>
      <c r="D544" s="116"/>
      <c r="E544" s="117">
        <v>168</v>
      </c>
      <c r="F544" s="117">
        <v>0</v>
      </c>
    </row>
    <row r="545" spans="1:6" ht="31.5">
      <c r="A545" s="113" t="s">
        <v>190</v>
      </c>
      <c r="B545" s="114" t="s">
        <v>607</v>
      </c>
      <c r="C545" s="115" t="s">
        <v>191</v>
      </c>
      <c r="D545" s="116"/>
      <c r="E545" s="117">
        <v>168</v>
      </c>
      <c r="F545" s="117">
        <v>0</v>
      </c>
    </row>
    <row r="546" spans="1:6">
      <c r="A546" s="113" t="s">
        <v>603</v>
      </c>
      <c r="B546" s="114" t="s">
        <v>607</v>
      </c>
      <c r="C546" s="115" t="s">
        <v>191</v>
      </c>
      <c r="D546" s="116">
        <v>909</v>
      </c>
      <c r="E546" s="117">
        <v>168</v>
      </c>
      <c r="F546" s="117">
        <v>0</v>
      </c>
    </row>
    <row r="547" spans="1:6" s="107" customFormat="1" ht="47.25">
      <c r="A547" s="108" t="s">
        <v>608</v>
      </c>
      <c r="B547" s="109" t="s">
        <v>609</v>
      </c>
      <c r="C547" s="110" t="s">
        <v>183</v>
      </c>
      <c r="D547" s="111"/>
      <c r="E547" s="112">
        <v>332.2</v>
      </c>
      <c r="F547" s="112">
        <v>332.2</v>
      </c>
    </row>
    <row r="548" spans="1:6" ht="47.25" customHeight="1">
      <c r="A548" s="113" t="s">
        <v>610</v>
      </c>
      <c r="B548" s="114" t="s">
        <v>611</v>
      </c>
      <c r="C548" s="115" t="s">
        <v>183</v>
      </c>
      <c r="D548" s="116"/>
      <c r="E548" s="117">
        <v>232.2</v>
      </c>
      <c r="F548" s="117">
        <v>232.2</v>
      </c>
    </row>
    <row r="549" spans="1:6" ht="63">
      <c r="A549" s="113" t="s">
        <v>612</v>
      </c>
      <c r="B549" s="114" t="s">
        <v>613</v>
      </c>
      <c r="C549" s="115" t="s">
        <v>183</v>
      </c>
      <c r="D549" s="116"/>
      <c r="E549" s="117">
        <v>227.2</v>
      </c>
      <c r="F549" s="117">
        <v>227.2</v>
      </c>
    </row>
    <row r="550" spans="1:6" ht="47.25">
      <c r="A550" s="113" t="s">
        <v>614</v>
      </c>
      <c r="B550" s="114" t="s">
        <v>615</v>
      </c>
      <c r="C550" s="115" t="s">
        <v>183</v>
      </c>
      <c r="D550" s="116"/>
      <c r="E550" s="117">
        <v>227.2</v>
      </c>
      <c r="F550" s="117">
        <v>227.2</v>
      </c>
    </row>
    <row r="551" spans="1:6" ht="31.5">
      <c r="A551" s="113" t="s">
        <v>190</v>
      </c>
      <c r="B551" s="114" t="s">
        <v>615</v>
      </c>
      <c r="C551" s="115" t="s">
        <v>191</v>
      </c>
      <c r="D551" s="116"/>
      <c r="E551" s="117">
        <v>227.2</v>
      </c>
      <c r="F551" s="117">
        <v>227.2</v>
      </c>
    </row>
    <row r="552" spans="1:6">
      <c r="A552" s="113" t="s">
        <v>300</v>
      </c>
      <c r="B552" s="114" t="s">
        <v>615</v>
      </c>
      <c r="C552" s="115" t="s">
        <v>191</v>
      </c>
      <c r="D552" s="116">
        <v>801</v>
      </c>
      <c r="E552" s="117">
        <v>227.2</v>
      </c>
      <c r="F552" s="117">
        <v>227.2</v>
      </c>
    </row>
    <row r="553" spans="1:6" ht="63" customHeight="1">
      <c r="A553" s="113" t="s">
        <v>616</v>
      </c>
      <c r="B553" s="114" t="s">
        <v>617</v>
      </c>
      <c r="C553" s="115" t="s">
        <v>183</v>
      </c>
      <c r="D553" s="116"/>
      <c r="E553" s="117">
        <v>5</v>
      </c>
      <c r="F553" s="117">
        <v>5</v>
      </c>
    </row>
    <row r="554" spans="1:6" ht="31.5">
      <c r="A554" s="113" t="s">
        <v>618</v>
      </c>
      <c r="B554" s="114" t="s">
        <v>619</v>
      </c>
      <c r="C554" s="115" t="s">
        <v>183</v>
      </c>
      <c r="D554" s="116"/>
      <c r="E554" s="117">
        <v>5</v>
      </c>
      <c r="F554" s="117">
        <v>5</v>
      </c>
    </row>
    <row r="555" spans="1:6" ht="31.5">
      <c r="A555" s="113" t="s">
        <v>190</v>
      </c>
      <c r="B555" s="114" t="s">
        <v>619</v>
      </c>
      <c r="C555" s="115" t="s">
        <v>191</v>
      </c>
      <c r="D555" s="116"/>
      <c r="E555" s="117">
        <v>5</v>
      </c>
      <c r="F555" s="117">
        <v>5</v>
      </c>
    </row>
    <row r="556" spans="1:6">
      <c r="A556" s="113" t="s">
        <v>620</v>
      </c>
      <c r="B556" s="114" t="s">
        <v>619</v>
      </c>
      <c r="C556" s="115" t="s">
        <v>191</v>
      </c>
      <c r="D556" s="116">
        <v>1006</v>
      </c>
      <c r="E556" s="117">
        <v>5</v>
      </c>
      <c r="F556" s="117">
        <v>5</v>
      </c>
    </row>
    <row r="557" spans="1:6" ht="47.25">
      <c r="A557" s="113" t="s">
        <v>621</v>
      </c>
      <c r="B557" s="114" t="s">
        <v>622</v>
      </c>
      <c r="C557" s="115" t="s">
        <v>183</v>
      </c>
      <c r="D557" s="116"/>
      <c r="E557" s="117">
        <v>100</v>
      </c>
      <c r="F557" s="117">
        <v>100</v>
      </c>
    </row>
    <row r="558" spans="1:6" ht="47.25">
      <c r="A558" s="113" t="s">
        <v>623</v>
      </c>
      <c r="B558" s="114" t="s">
        <v>624</v>
      </c>
      <c r="C558" s="115" t="s">
        <v>183</v>
      </c>
      <c r="D558" s="116"/>
      <c r="E558" s="117">
        <v>100</v>
      </c>
      <c r="F558" s="117">
        <v>100</v>
      </c>
    </row>
    <row r="559" spans="1:6" ht="31.5">
      <c r="A559" s="113" t="s">
        <v>625</v>
      </c>
      <c r="B559" s="114" t="s">
        <v>626</v>
      </c>
      <c r="C559" s="115" t="s">
        <v>183</v>
      </c>
      <c r="D559" s="116"/>
      <c r="E559" s="117">
        <v>5</v>
      </c>
      <c r="F559" s="117">
        <v>5</v>
      </c>
    </row>
    <row r="560" spans="1:6" ht="31.5">
      <c r="A560" s="113" t="s">
        <v>190</v>
      </c>
      <c r="B560" s="114" t="s">
        <v>626</v>
      </c>
      <c r="C560" s="115" t="s">
        <v>191</v>
      </c>
      <c r="D560" s="116"/>
      <c r="E560" s="117">
        <v>5</v>
      </c>
      <c r="F560" s="117">
        <v>5</v>
      </c>
    </row>
    <row r="561" spans="1:6">
      <c r="A561" s="113" t="s">
        <v>620</v>
      </c>
      <c r="B561" s="114" t="s">
        <v>626</v>
      </c>
      <c r="C561" s="115" t="s">
        <v>191</v>
      </c>
      <c r="D561" s="116">
        <v>1006</v>
      </c>
      <c r="E561" s="117">
        <v>5</v>
      </c>
      <c r="F561" s="117">
        <v>5</v>
      </c>
    </row>
    <row r="562" spans="1:6" ht="31.5">
      <c r="A562" s="113" t="s">
        <v>627</v>
      </c>
      <c r="B562" s="114" t="s">
        <v>628</v>
      </c>
      <c r="C562" s="115" t="s">
        <v>183</v>
      </c>
      <c r="D562" s="116"/>
      <c r="E562" s="117">
        <v>13</v>
      </c>
      <c r="F562" s="117">
        <v>13</v>
      </c>
    </row>
    <row r="563" spans="1:6" ht="31.5">
      <c r="A563" s="113" t="s">
        <v>190</v>
      </c>
      <c r="B563" s="114" t="s">
        <v>628</v>
      </c>
      <c r="C563" s="115" t="s">
        <v>191</v>
      </c>
      <c r="D563" s="116"/>
      <c r="E563" s="117">
        <v>13</v>
      </c>
      <c r="F563" s="117">
        <v>13</v>
      </c>
    </row>
    <row r="564" spans="1:6">
      <c r="A564" s="113" t="s">
        <v>620</v>
      </c>
      <c r="B564" s="114" t="s">
        <v>628</v>
      </c>
      <c r="C564" s="115" t="s">
        <v>191</v>
      </c>
      <c r="D564" s="116">
        <v>1006</v>
      </c>
      <c r="E564" s="117">
        <v>13</v>
      </c>
      <c r="F564" s="117">
        <v>13</v>
      </c>
    </row>
    <row r="565" spans="1:6" ht="31.5">
      <c r="A565" s="113" t="s">
        <v>629</v>
      </c>
      <c r="B565" s="114" t="s">
        <v>630</v>
      </c>
      <c r="C565" s="115" t="s">
        <v>183</v>
      </c>
      <c r="D565" s="116"/>
      <c r="E565" s="117">
        <v>30</v>
      </c>
      <c r="F565" s="117">
        <v>30</v>
      </c>
    </row>
    <row r="566" spans="1:6" ht="31.5">
      <c r="A566" s="113" t="s">
        <v>190</v>
      </c>
      <c r="B566" s="114" t="s">
        <v>630</v>
      </c>
      <c r="C566" s="115" t="s">
        <v>191</v>
      </c>
      <c r="D566" s="116"/>
      <c r="E566" s="117">
        <v>30</v>
      </c>
      <c r="F566" s="117">
        <v>30</v>
      </c>
    </row>
    <row r="567" spans="1:6">
      <c r="A567" s="113" t="s">
        <v>620</v>
      </c>
      <c r="B567" s="114" t="s">
        <v>630</v>
      </c>
      <c r="C567" s="115" t="s">
        <v>191</v>
      </c>
      <c r="D567" s="116">
        <v>1006</v>
      </c>
      <c r="E567" s="117">
        <v>30</v>
      </c>
      <c r="F567" s="117">
        <v>30</v>
      </c>
    </row>
    <row r="568" spans="1:6" ht="31.5">
      <c r="A568" s="113" t="s">
        <v>631</v>
      </c>
      <c r="B568" s="114" t="s">
        <v>632</v>
      </c>
      <c r="C568" s="115" t="s">
        <v>183</v>
      </c>
      <c r="D568" s="116"/>
      <c r="E568" s="117">
        <v>39</v>
      </c>
      <c r="F568" s="117">
        <v>39</v>
      </c>
    </row>
    <row r="569" spans="1:6" ht="31.5">
      <c r="A569" s="113" t="s">
        <v>190</v>
      </c>
      <c r="B569" s="114" t="s">
        <v>632</v>
      </c>
      <c r="C569" s="115" t="s">
        <v>191</v>
      </c>
      <c r="D569" s="116"/>
      <c r="E569" s="117">
        <v>39</v>
      </c>
      <c r="F569" s="117">
        <v>39</v>
      </c>
    </row>
    <row r="570" spans="1:6">
      <c r="A570" s="113" t="s">
        <v>620</v>
      </c>
      <c r="B570" s="114" t="s">
        <v>632</v>
      </c>
      <c r="C570" s="115" t="s">
        <v>191</v>
      </c>
      <c r="D570" s="116">
        <v>1006</v>
      </c>
      <c r="E570" s="117">
        <v>39</v>
      </c>
      <c r="F570" s="117">
        <v>39</v>
      </c>
    </row>
    <row r="571" spans="1:6" ht="31.5">
      <c r="A571" s="113" t="s">
        <v>633</v>
      </c>
      <c r="B571" s="114" t="s">
        <v>634</v>
      </c>
      <c r="C571" s="115" t="s">
        <v>183</v>
      </c>
      <c r="D571" s="116"/>
      <c r="E571" s="117">
        <v>2</v>
      </c>
      <c r="F571" s="117">
        <v>2</v>
      </c>
    </row>
    <row r="572" spans="1:6" ht="31.5">
      <c r="A572" s="113" t="s">
        <v>190</v>
      </c>
      <c r="B572" s="114" t="s">
        <v>634</v>
      </c>
      <c r="C572" s="115" t="s">
        <v>191</v>
      </c>
      <c r="D572" s="116"/>
      <c r="E572" s="117">
        <v>2</v>
      </c>
      <c r="F572" s="117">
        <v>2</v>
      </c>
    </row>
    <row r="573" spans="1:6">
      <c r="A573" s="113" t="s">
        <v>620</v>
      </c>
      <c r="B573" s="114" t="s">
        <v>634</v>
      </c>
      <c r="C573" s="115" t="s">
        <v>191</v>
      </c>
      <c r="D573" s="116">
        <v>1006</v>
      </c>
      <c r="E573" s="117">
        <v>2</v>
      </c>
      <c r="F573" s="117">
        <v>2</v>
      </c>
    </row>
    <row r="574" spans="1:6" ht="31.5">
      <c r="A574" s="113" t="s">
        <v>635</v>
      </c>
      <c r="B574" s="114" t="s">
        <v>636</v>
      </c>
      <c r="C574" s="115" t="s">
        <v>183</v>
      </c>
      <c r="D574" s="116"/>
      <c r="E574" s="117">
        <v>11</v>
      </c>
      <c r="F574" s="117">
        <v>11</v>
      </c>
    </row>
    <row r="575" spans="1:6" ht="31.5">
      <c r="A575" s="113" t="s">
        <v>190</v>
      </c>
      <c r="B575" s="114" t="s">
        <v>636</v>
      </c>
      <c r="C575" s="115" t="s">
        <v>191</v>
      </c>
      <c r="D575" s="116"/>
      <c r="E575" s="117">
        <v>11</v>
      </c>
      <c r="F575" s="117">
        <v>11</v>
      </c>
    </row>
    <row r="576" spans="1:6">
      <c r="A576" s="113" t="s">
        <v>620</v>
      </c>
      <c r="B576" s="114" t="s">
        <v>636</v>
      </c>
      <c r="C576" s="115" t="s">
        <v>191</v>
      </c>
      <c r="D576" s="116">
        <v>1006</v>
      </c>
      <c r="E576" s="117">
        <v>11</v>
      </c>
      <c r="F576" s="117">
        <v>11</v>
      </c>
    </row>
    <row r="577" spans="1:6" s="107" customFormat="1">
      <c r="A577" s="108" t="s">
        <v>637</v>
      </c>
      <c r="B577" s="109" t="s">
        <v>638</v>
      </c>
      <c r="C577" s="110" t="s">
        <v>183</v>
      </c>
      <c r="D577" s="111"/>
      <c r="E577" s="112">
        <v>12187.6</v>
      </c>
      <c r="F577" s="112">
        <v>12298.2</v>
      </c>
    </row>
    <row r="578" spans="1:6" ht="31.5">
      <c r="A578" s="113" t="s">
        <v>639</v>
      </c>
      <c r="B578" s="114" t="s">
        <v>640</v>
      </c>
      <c r="C578" s="115" t="s">
        <v>183</v>
      </c>
      <c r="D578" s="116"/>
      <c r="E578" s="117">
        <v>1260.9000000000001</v>
      </c>
      <c r="F578" s="117">
        <v>1315.3</v>
      </c>
    </row>
    <row r="579" spans="1:6" ht="31.5">
      <c r="A579" s="113" t="s">
        <v>641</v>
      </c>
      <c r="B579" s="114" t="s">
        <v>642</v>
      </c>
      <c r="C579" s="115" t="s">
        <v>183</v>
      </c>
      <c r="D579" s="116"/>
      <c r="E579" s="117">
        <v>891</v>
      </c>
      <c r="F579" s="117">
        <v>923</v>
      </c>
    </row>
    <row r="580" spans="1:6">
      <c r="A580" s="113" t="s">
        <v>335</v>
      </c>
      <c r="B580" s="114" t="s">
        <v>643</v>
      </c>
      <c r="C580" s="115" t="s">
        <v>183</v>
      </c>
      <c r="D580" s="116"/>
      <c r="E580" s="117">
        <v>548</v>
      </c>
      <c r="F580" s="117">
        <v>601</v>
      </c>
    </row>
    <row r="581" spans="1:6" ht="63" customHeight="1">
      <c r="A581" s="113" t="s">
        <v>206</v>
      </c>
      <c r="B581" s="114" t="s">
        <v>643</v>
      </c>
      <c r="C581" s="115" t="s">
        <v>207</v>
      </c>
      <c r="D581" s="116"/>
      <c r="E581" s="117">
        <v>548</v>
      </c>
      <c r="F581" s="117">
        <v>601</v>
      </c>
    </row>
    <row r="582" spans="1:6" ht="47.25">
      <c r="A582" s="113" t="s">
        <v>644</v>
      </c>
      <c r="B582" s="114" t="s">
        <v>643</v>
      </c>
      <c r="C582" s="115" t="s">
        <v>207</v>
      </c>
      <c r="D582" s="116">
        <v>103</v>
      </c>
      <c r="E582" s="117">
        <v>548</v>
      </c>
      <c r="F582" s="117">
        <v>601</v>
      </c>
    </row>
    <row r="583" spans="1:6" ht="141" customHeight="1">
      <c r="A583" s="113" t="s">
        <v>256</v>
      </c>
      <c r="B583" s="114" t="s">
        <v>645</v>
      </c>
      <c r="C583" s="115" t="s">
        <v>183</v>
      </c>
      <c r="D583" s="116"/>
      <c r="E583" s="117">
        <v>343</v>
      </c>
      <c r="F583" s="117">
        <v>322</v>
      </c>
    </row>
    <row r="584" spans="1:6" ht="63" customHeight="1">
      <c r="A584" s="113" t="s">
        <v>206</v>
      </c>
      <c r="B584" s="114" t="s">
        <v>645</v>
      </c>
      <c r="C584" s="115" t="s">
        <v>207</v>
      </c>
      <c r="D584" s="116"/>
      <c r="E584" s="117">
        <v>343</v>
      </c>
      <c r="F584" s="117">
        <v>322</v>
      </c>
    </row>
    <row r="585" spans="1:6" ht="47.25">
      <c r="A585" s="113" t="s">
        <v>644</v>
      </c>
      <c r="B585" s="114" t="s">
        <v>645</v>
      </c>
      <c r="C585" s="115" t="s">
        <v>207</v>
      </c>
      <c r="D585" s="116">
        <v>103</v>
      </c>
      <c r="E585" s="117">
        <v>343</v>
      </c>
      <c r="F585" s="117">
        <v>322</v>
      </c>
    </row>
    <row r="586" spans="1:6" ht="31.5">
      <c r="A586" s="113" t="s">
        <v>646</v>
      </c>
      <c r="B586" s="114" t="s">
        <v>647</v>
      </c>
      <c r="C586" s="115" t="s">
        <v>183</v>
      </c>
      <c r="D586" s="116"/>
      <c r="E586" s="117">
        <v>369.9</v>
      </c>
      <c r="F586" s="117">
        <v>392.3</v>
      </c>
    </row>
    <row r="587" spans="1:6">
      <c r="A587" s="113" t="s">
        <v>335</v>
      </c>
      <c r="B587" s="114" t="s">
        <v>648</v>
      </c>
      <c r="C587" s="115" t="s">
        <v>183</v>
      </c>
      <c r="D587" s="116"/>
      <c r="E587" s="117">
        <v>229.9</v>
      </c>
      <c r="F587" s="117">
        <v>262.3</v>
      </c>
    </row>
    <row r="588" spans="1:6" ht="63" customHeight="1">
      <c r="A588" s="113" t="s">
        <v>206</v>
      </c>
      <c r="B588" s="114" t="s">
        <v>648</v>
      </c>
      <c r="C588" s="115" t="s">
        <v>207</v>
      </c>
      <c r="D588" s="116"/>
      <c r="E588" s="117">
        <v>225</v>
      </c>
      <c r="F588" s="117">
        <v>250</v>
      </c>
    </row>
    <row r="589" spans="1:6" ht="47.25">
      <c r="A589" s="113" t="s">
        <v>644</v>
      </c>
      <c r="B589" s="114" t="s">
        <v>648</v>
      </c>
      <c r="C589" s="115" t="s">
        <v>207</v>
      </c>
      <c r="D589" s="116">
        <v>103</v>
      </c>
      <c r="E589" s="117">
        <v>225</v>
      </c>
      <c r="F589" s="117">
        <v>250</v>
      </c>
    </row>
    <row r="590" spans="1:6" ht="31.5">
      <c r="A590" s="113" t="s">
        <v>190</v>
      </c>
      <c r="B590" s="114" t="s">
        <v>648</v>
      </c>
      <c r="C590" s="115" t="s">
        <v>191</v>
      </c>
      <c r="D590" s="116"/>
      <c r="E590" s="117">
        <v>4.9000000000000004</v>
      </c>
      <c r="F590" s="117">
        <v>12.3</v>
      </c>
    </row>
    <row r="591" spans="1:6" ht="47.25">
      <c r="A591" s="113" t="s">
        <v>644</v>
      </c>
      <c r="B591" s="114" t="s">
        <v>648</v>
      </c>
      <c r="C591" s="115" t="s">
        <v>191</v>
      </c>
      <c r="D591" s="116">
        <v>103</v>
      </c>
      <c r="E591" s="117">
        <v>4.9000000000000004</v>
      </c>
      <c r="F591" s="117">
        <v>12.3</v>
      </c>
    </row>
    <row r="592" spans="1:6" ht="141" customHeight="1">
      <c r="A592" s="113" t="s">
        <v>256</v>
      </c>
      <c r="B592" s="114" t="s">
        <v>649</v>
      </c>
      <c r="C592" s="115" t="s">
        <v>183</v>
      </c>
      <c r="D592" s="116"/>
      <c r="E592" s="117">
        <v>140</v>
      </c>
      <c r="F592" s="117">
        <v>130</v>
      </c>
    </row>
    <row r="593" spans="1:6" ht="63" customHeight="1">
      <c r="A593" s="113" t="s">
        <v>206</v>
      </c>
      <c r="B593" s="114" t="s">
        <v>649</v>
      </c>
      <c r="C593" s="115" t="s">
        <v>207</v>
      </c>
      <c r="D593" s="116"/>
      <c r="E593" s="117">
        <v>140</v>
      </c>
      <c r="F593" s="117">
        <v>130</v>
      </c>
    </row>
    <row r="594" spans="1:6" ht="47.25">
      <c r="A594" s="113" t="s">
        <v>644</v>
      </c>
      <c r="B594" s="114" t="s">
        <v>649</v>
      </c>
      <c r="C594" s="115" t="s">
        <v>207</v>
      </c>
      <c r="D594" s="116">
        <v>103</v>
      </c>
      <c r="E594" s="117">
        <v>140</v>
      </c>
      <c r="F594" s="117">
        <v>130</v>
      </c>
    </row>
    <row r="595" spans="1:6" ht="31.5">
      <c r="A595" s="113" t="s">
        <v>650</v>
      </c>
      <c r="B595" s="114" t="s">
        <v>651</v>
      </c>
      <c r="C595" s="115" t="s">
        <v>183</v>
      </c>
      <c r="D595" s="116"/>
      <c r="E595" s="117">
        <v>2204.6999999999998</v>
      </c>
      <c r="F595" s="117">
        <v>2304.9</v>
      </c>
    </row>
    <row r="596" spans="1:6" ht="31.5">
      <c r="A596" s="113" t="s">
        <v>652</v>
      </c>
      <c r="B596" s="114" t="s">
        <v>653</v>
      </c>
      <c r="C596" s="115" t="s">
        <v>183</v>
      </c>
      <c r="D596" s="116"/>
      <c r="E596" s="117">
        <v>1045</v>
      </c>
      <c r="F596" s="117">
        <v>1106.4000000000001</v>
      </c>
    </row>
    <row r="597" spans="1:6">
      <c r="A597" s="113" t="s">
        <v>335</v>
      </c>
      <c r="B597" s="114" t="s">
        <v>654</v>
      </c>
      <c r="C597" s="115" t="s">
        <v>183</v>
      </c>
      <c r="D597" s="116"/>
      <c r="E597" s="117">
        <v>1045</v>
      </c>
      <c r="F597" s="117">
        <v>1106.4000000000001</v>
      </c>
    </row>
    <row r="598" spans="1:6" ht="63" customHeight="1">
      <c r="A598" s="113" t="s">
        <v>206</v>
      </c>
      <c r="B598" s="114" t="s">
        <v>654</v>
      </c>
      <c r="C598" s="115" t="s">
        <v>207</v>
      </c>
      <c r="D598" s="116"/>
      <c r="E598" s="117">
        <v>1045</v>
      </c>
      <c r="F598" s="117">
        <v>1099</v>
      </c>
    </row>
    <row r="599" spans="1:6" ht="47.25">
      <c r="A599" s="113" t="s">
        <v>393</v>
      </c>
      <c r="B599" s="114" t="s">
        <v>654</v>
      </c>
      <c r="C599" s="115" t="s">
        <v>207</v>
      </c>
      <c r="D599" s="116">
        <v>106</v>
      </c>
      <c r="E599" s="117">
        <v>1045</v>
      </c>
      <c r="F599" s="117">
        <v>1099</v>
      </c>
    </row>
    <row r="600" spans="1:6" ht="31.5">
      <c r="A600" s="113" t="s">
        <v>190</v>
      </c>
      <c r="B600" s="114" t="s">
        <v>654</v>
      </c>
      <c r="C600" s="115" t="s">
        <v>191</v>
      </c>
      <c r="D600" s="116"/>
      <c r="E600" s="117">
        <v>0</v>
      </c>
      <c r="F600" s="117">
        <v>7.4</v>
      </c>
    </row>
    <row r="601" spans="1:6" ht="47.25">
      <c r="A601" s="113" t="s">
        <v>393</v>
      </c>
      <c r="B601" s="114" t="s">
        <v>654</v>
      </c>
      <c r="C601" s="115" t="s">
        <v>191</v>
      </c>
      <c r="D601" s="116">
        <v>106</v>
      </c>
      <c r="E601" s="117">
        <v>0</v>
      </c>
      <c r="F601" s="117">
        <v>7.4</v>
      </c>
    </row>
    <row r="602" spans="1:6" ht="31.5">
      <c r="A602" s="113" t="s">
        <v>655</v>
      </c>
      <c r="B602" s="114" t="s">
        <v>656</v>
      </c>
      <c r="C602" s="115" t="s">
        <v>183</v>
      </c>
      <c r="D602" s="116"/>
      <c r="E602" s="117">
        <v>1159.7</v>
      </c>
      <c r="F602" s="117">
        <v>1198.5</v>
      </c>
    </row>
    <row r="603" spans="1:6">
      <c r="A603" s="113" t="s">
        <v>335</v>
      </c>
      <c r="B603" s="114" t="s">
        <v>658</v>
      </c>
      <c r="C603" s="115" t="s">
        <v>183</v>
      </c>
      <c r="D603" s="116"/>
      <c r="E603" s="117">
        <v>864.7</v>
      </c>
      <c r="F603" s="117">
        <v>922.5</v>
      </c>
    </row>
    <row r="604" spans="1:6" ht="63" customHeight="1">
      <c r="A604" s="113" t="s">
        <v>206</v>
      </c>
      <c r="B604" s="114" t="s">
        <v>658</v>
      </c>
      <c r="C604" s="115" t="s">
        <v>207</v>
      </c>
      <c r="D604" s="116"/>
      <c r="E604" s="117">
        <v>846.1</v>
      </c>
      <c r="F604" s="117">
        <v>889.1</v>
      </c>
    </row>
    <row r="605" spans="1:6" ht="47.25">
      <c r="A605" s="113" t="s">
        <v>393</v>
      </c>
      <c r="B605" s="114" t="s">
        <v>658</v>
      </c>
      <c r="C605" s="115" t="s">
        <v>207</v>
      </c>
      <c r="D605" s="116">
        <v>106</v>
      </c>
      <c r="E605" s="117">
        <v>846.1</v>
      </c>
      <c r="F605" s="117">
        <v>889.1</v>
      </c>
    </row>
    <row r="606" spans="1:6" ht="31.5">
      <c r="A606" s="113" t="s">
        <v>190</v>
      </c>
      <c r="B606" s="114" t="s">
        <v>658</v>
      </c>
      <c r="C606" s="115" t="s">
        <v>191</v>
      </c>
      <c r="D606" s="116"/>
      <c r="E606" s="117">
        <v>18.600000000000001</v>
      </c>
      <c r="F606" s="117">
        <v>33.4</v>
      </c>
    </row>
    <row r="607" spans="1:6" ht="47.25">
      <c r="A607" s="113" t="s">
        <v>393</v>
      </c>
      <c r="B607" s="114" t="s">
        <v>658</v>
      </c>
      <c r="C607" s="115" t="s">
        <v>191</v>
      </c>
      <c r="D607" s="116">
        <v>106</v>
      </c>
      <c r="E607" s="117">
        <v>18.600000000000001</v>
      </c>
      <c r="F607" s="117">
        <v>33.4</v>
      </c>
    </row>
    <row r="608" spans="1:6" ht="141" customHeight="1">
      <c r="A608" s="113" t="s">
        <v>256</v>
      </c>
      <c r="B608" s="114" t="s">
        <v>659</v>
      </c>
      <c r="C608" s="115" t="s">
        <v>183</v>
      </c>
      <c r="D608" s="116"/>
      <c r="E608" s="117">
        <v>295</v>
      </c>
      <c r="F608" s="117">
        <v>276</v>
      </c>
    </row>
    <row r="609" spans="1:6" ht="63" customHeight="1">
      <c r="A609" s="113" t="s">
        <v>206</v>
      </c>
      <c r="B609" s="114" t="s">
        <v>659</v>
      </c>
      <c r="C609" s="115" t="s">
        <v>207</v>
      </c>
      <c r="D609" s="116"/>
      <c r="E609" s="117">
        <v>295</v>
      </c>
      <c r="F609" s="117">
        <v>276</v>
      </c>
    </row>
    <row r="610" spans="1:6" ht="47.25">
      <c r="A610" s="113" t="s">
        <v>393</v>
      </c>
      <c r="B610" s="114" t="s">
        <v>659</v>
      </c>
      <c r="C610" s="115" t="s">
        <v>207</v>
      </c>
      <c r="D610" s="116">
        <v>106</v>
      </c>
      <c r="E610" s="117">
        <v>295</v>
      </c>
      <c r="F610" s="117">
        <v>276</v>
      </c>
    </row>
    <row r="611" spans="1:6">
      <c r="A611" s="113" t="s">
        <v>660</v>
      </c>
      <c r="B611" s="114" t="s">
        <v>661</v>
      </c>
      <c r="C611" s="115" t="s">
        <v>183</v>
      </c>
      <c r="D611" s="116"/>
      <c r="E611" s="117">
        <v>300</v>
      </c>
      <c r="F611" s="117">
        <v>300</v>
      </c>
    </row>
    <row r="612" spans="1:6" ht="31.5">
      <c r="A612" s="113" t="s">
        <v>662</v>
      </c>
      <c r="B612" s="114" t="s">
        <v>663</v>
      </c>
      <c r="C612" s="115" t="s">
        <v>183</v>
      </c>
      <c r="D612" s="116"/>
      <c r="E612" s="117">
        <v>300</v>
      </c>
      <c r="F612" s="117">
        <v>300</v>
      </c>
    </row>
    <row r="613" spans="1:6">
      <c r="A613" s="113" t="s">
        <v>202</v>
      </c>
      <c r="B613" s="114" t="s">
        <v>663</v>
      </c>
      <c r="C613" s="115" t="s">
        <v>203</v>
      </c>
      <c r="D613" s="116"/>
      <c r="E613" s="117">
        <v>300</v>
      </c>
      <c r="F613" s="117">
        <v>300</v>
      </c>
    </row>
    <row r="614" spans="1:6">
      <c r="A614" s="113" t="s">
        <v>664</v>
      </c>
      <c r="B614" s="114" t="s">
        <v>663</v>
      </c>
      <c r="C614" s="115" t="s">
        <v>203</v>
      </c>
      <c r="D614" s="116">
        <v>111</v>
      </c>
      <c r="E614" s="117">
        <v>300</v>
      </c>
      <c r="F614" s="117">
        <v>300</v>
      </c>
    </row>
    <row r="615" spans="1:6" ht="31.5">
      <c r="A615" s="113" t="s">
        <v>665</v>
      </c>
      <c r="B615" s="114" t="s">
        <v>666</v>
      </c>
      <c r="C615" s="115" t="s">
        <v>183</v>
      </c>
      <c r="D615" s="116"/>
      <c r="E615" s="117">
        <v>80</v>
      </c>
      <c r="F615" s="117">
        <v>36</v>
      </c>
    </row>
    <row r="616" spans="1:6" ht="62.25" customHeight="1">
      <c r="A616" s="113" t="s">
        <v>667</v>
      </c>
      <c r="B616" s="114" t="s">
        <v>668</v>
      </c>
      <c r="C616" s="115" t="s">
        <v>183</v>
      </c>
      <c r="D616" s="116"/>
      <c r="E616" s="117">
        <v>80</v>
      </c>
      <c r="F616" s="117">
        <v>36</v>
      </c>
    </row>
    <row r="617" spans="1:6" ht="31.5">
      <c r="A617" s="113" t="s">
        <v>190</v>
      </c>
      <c r="B617" s="114" t="s">
        <v>668</v>
      </c>
      <c r="C617" s="115" t="s">
        <v>191</v>
      </c>
      <c r="D617" s="116"/>
      <c r="E617" s="117">
        <v>80</v>
      </c>
      <c r="F617" s="117">
        <v>36</v>
      </c>
    </row>
    <row r="618" spans="1:6">
      <c r="A618" s="113" t="s">
        <v>669</v>
      </c>
      <c r="B618" s="114" t="s">
        <v>668</v>
      </c>
      <c r="C618" s="115" t="s">
        <v>191</v>
      </c>
      <c r="D618" s="116">
        <v>204</v>
      </c>
      <c r="E618" s="117">
        <v>80</v>
      </c>
      <c r="F618" s="117">
        <v>36</v>
      </c>
    </row>
    <row r="619" spans="1:6" ht="30.75" customHeight="1">
      <c r="A619" s="113" t="s">
        <v>670</v>
      </c>
      <c r="B619" s="114" t="s">
        <v>671</v>
      </c>
      <c r="C619" s="115" t="s">
        <v>183</v>
      </c>
      <c r="D619" s="116"/>
      <c r="E619" s="117">
        <v>8342</v>
      </c>
      <c r="F619" s="117">
        <v>8342</v>
      </c>
    </row>
    <row r="620" spans="1:6" ht="47.25">
      <c r="A620" s="113" t="s">
        <v>672</v>
      </c>
      <c r="B620" s="114" t="s">
        <v>673</v>
      </c>
      <c r="C620" s="115" t="s">
        <v>183</v>
      </c>
      <c r="D620" s="116"/>
      <c r="E620" s="117">
        <v>8342</v>
      </c>
      <c r="F620" s="117">
        <v>8342</v>
      </c>
    </row>
    <row r="621" spans="1:6" ht="31.5">
      <c r="A621" s="113" t="s">
        <v>208</v>
      </c>
      <c r="B621" s="114" t="s">
        <v>697</v>
      </c>
      <c r="C621" s="115" t="s">
        <v>183</v>
      </c>
      <c r="D621" s="116"/>
      <c r="E621" s="117">
        <v>8342</v>
      </c>
      <c r="F621" s="117">
        <v>8342</v>
      </c>
    </row>
    <row r="622" spans="1:6">
      <c r="A622" s="113" t="s">
        <v>202</v>
      </c>
      <c r="B622" s="114" t="s">
        <v>697</v>
      </c>
      <c r="C622" s="115" t="s">
        <v>203</v>
      </c>
      <c r="D622" s="116"/>
      <c r="E622" s="117">
        <v>8342</v>
      </c>
      <c r="F622" s="117">
        <v>8342</v>
      </c>
    </row>
    <row r="623" spans="1:6">
      <c r="A623" s="113" t="s">
        <v>342</v>
      </c>
      <c r="B623" s="114" t="s">
        <v>697</v>
      </c>
      <c r="C623" s="115" t="s">
        <v>203</v>
      </c>
      <c r="D623" s="116">
        <v>113</v>
      </c>
      <c r="E623" s="117">
        <v>8342</v>
      </c>
      <c r="F623" s="117">
        <v>8342</v>
      </c>
    </row>
    <row r="624" spans="1:6" s="107" customFormat="1">
      <c r="A624" s="259" t="s">
        <v>682</v>
      </c>
      <c r="B624" s="260"/>
      <c r="C624" s="260"/>
      <c r="D624" s="261"/>
      <c r="E624" s="112">
        <f>1115020.5-6970</f>
        <v>1108050.5</v>
      </c>
      <c r="F624" s="112">
        <f>1117979.4-14605</f>
        <v>1103374.3999999999</v>
      </c>
    </row>
    <row r="625" spans="1:6" ht="25.5" customHeight="1">
      <c r="A625" s="118"/>
      <c r="B625" s="119"/>
      <c r="C625" s="119"/>
      <c r="D625" s="119"/>
      <c r="E625" s="120"/>
      <c r="F625" s="120"/>
    </row>
    <row r="626" spans="1:6" ht="11.25" customHeight="1">
      <c r="A626" s="121"/>
      <c r="B626" s="122"/>
      <c r="C626" s="122"/>
      <c r="D626" s="122"/>
      <c r="E626" s="123"/>
      <c r="F626" s="123"/>
    </row>
    <row r="627" spans="1:6">
      <c r="A627" s="98" t="s">
        <v>2</v>
      </c>
      <c r="E627" s="254" t="s">
        <v>0</v>
      </c>
      <c r="F627" s="254"/>
    </row>
  </sheetData>
  <autoFilter ref="A18:U624"/>
  <mergeCells count="6">
    <mergeCell ref="E627:F627"/>
    <mergeCell ref="A14:F14"/>
    <mergeCell ref="A16:A17"/>
    <mergeCell ref="B16:D16"/>
    <mergeCell ref="E16:F16"/>
    <mergeCell ref="A624:D624"/>
  </mergeCells>
  <pageMargins left="0.78740157480314965" right="0.39370078740157483" top="0.78740157480314965" bottom="0.39370078740157483" header="0.51181102362204722" footer="0.31496062992125984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D65"/>
  <sheetViews>
    <sheetView showGridLines="0" workbookViewId="0">
      <selection activeCell="D39" sqref="D39"/>
    </sheetView>
  </sheetViews>
  <sheetFormatPr defaultColWidth="9.140625" defaultRowHeight="15.75"/>
  <cols>
    <col min="1" max="1" width="74.85546875" style="133" customWidth="1"/>
    <col min="2" max="2" width="8.28515625" style="133" customWidth="1"/>
    <col min="3" max="3" width="10.42578125" style="133" customWidth="1"/>
    <col min="4" max="4" width="11.7109375" style="133" customWidth="1"/>
    <col min="5" max="16384" width="9.140625" style="133"/>
  </cols>
  <sheetData>
    <row r="8" spans="1:4" s="130" customFormat="1" ht="12.75"/>
    <row r="9" spans="1:4" s="130" customFormat="1" ht="12.75"/>
    <row r="10" spans="1:4" s="130" customFormat="1" ht="12.75"/>
    <row r="11" spans="1:4" s="130" customFormat="1" ht="12.75"/>
    <row r="12" spans="1:4" s="130" customFormat="1" ht="12.75"/>
    <row r="13" spans="1:4" s="130" customFormat="1" ht="12.75"/>
    <row r="14" spans="1:4" s="130" customFormat="1" ht="31.5" customHeight="1"/>
    <row r="15" spans="1:4" s="130" customFormat="1" ht="39" customHeight="1">
      <c r="A15" s="255" t="s">
        <v>698</v>
      </c>
      <c r="B15" s="255"/>
      <c r="C15" s="255"/>
      <c r="D15" s="255"/>
    </row>
    <row r="16" spans="1:4" ht="16.5" customHeight="1">
      <c r="A16" s="131"/>
      <c r="B16" s="132"/>
      <c r="C16" s="132"/>
      <c r="D16" s="132"/>
    </row>
    <row r="17" spans="1:4">
      <c r="A17" s="256" t="s">
        <v>175</v>
      </c>
      <c r="B17" s="263" t="s">
        <v>176</v>
      </c>
      <c r="C17" s="263"/>
      <c r="D17" s="256" t="s">
        <v>177</v>
      </c>
    </row>
    <row r="18" spans="1:4" ht="18.600000000000001" customHeight="1">
      <c r="A18" s="256"/>
      <c r="B18" s="134" t="s">
        <v>699</v>
      </c>
      <c r="C18" s="134" t="s">
        <v>700</v>
      </c>
      <c r="D18" s="256"/>
    </row>
    <row r="19" spans="1:4" ht="12.75" customHeight="1">
      <c r="A19" s="135">
        <v>1</v>
      </c>
      <c r="B19" s="135">
        <v>2</v>
      </c>
      <c r="C19" s="135">
        <v>3</v>
      </c>
      <c r="D19" s="135">
        <v>4</v>
      </c>
    </row>
    <row r="20" spans="1:4" s="139" customFormat="1">
      <c r="A20" s="136" t="s">
        <v>701</v>
      </c>
      <c r="B20" s="137">
        <v>1</v>
      </c>
      <c r="C20" s="137"/>
      <c r="D20" s="138">
        <f>SUM(D21:D27)</f>
        <v>146965.59999999998</v>
      </c>
    </row>
    <row r="21" spans="1:4" ht="31.5">
      <c r="A21" s="140" t="s">
        <v>486</v>
      </c>
      <c r="B21" s="141">
        <v>1</v>
      </c>
      <c r="C21" s="141">
        <v>2</v>
      </c>
      <c r="D21" s="142">
        <v>3571.9</v>
      </c>
    </row>
    <row r="22" spans="1:4" ht="47.25">
      <c r="A22" s="140" t="s">
        <v>644</v>
      </c>
      <c r="B22" s="141">
        <v>1</v>
      </c>
      <c r="C22" s="141">
        <v>3</v>
      </c>
      <c r="D22" s="142">
        <v>2180.1999999999998</v>
      </c>
    </row>
    <row r="23" spans="1:4" ht="47.25">
      <c r="A23" s="140" t="s">
        <v>372</v>
      </c>
      <c r="B23" s="141">
        <v>1</v>
      </c>
      <c r="C23" s="141">
        <v>4</v>
      </c>
      <c r="D23" s="142">
        <v>52788.1</v>
      </c>
    </row>
    <row r="24" spans="1:4">
      <c r="A24" s="140" t="s">
        <v>492</v>
      </c>
      <c r="B24" s="141">
        <v>1</v>
      </c>
      <c r="C24" s="141">
        <v>5</v>
      </c>
      <c r="D24" s="142">
        <v>9.1999999999999993</v>
      </c>
    </row>
    <row r="25" spans="1:4" ht="31.5">
      <c r="A25" s="140" t="s">
        <v>393</v>
      </c>
      <c r="B25" s="141">
        <v>1</v>
      </c>
      <c r="C25" s="141">
        <v>6</v>
      </c>
      <c r="D25" s="142">
        <v>17327.2</v>
      </c>
    </row>
    <row r="26" spans="1:4">
      <c r="A26" s="140" t="s">
        <v>664</v>
      </c>
      <c r="B26" s="141">
        <v>1</v>
      </c>
      <c r="C26" s="141">
        <v>11</v>
      </c>
      <c r="D26" s="142">
        <v>300</v>
      </c>
    </row>
    <row r="27" spans="1:4">
      <c r="A27" s="140" t="s">
        <v>342</v>
      </c>
      <c r="B27" s="141">
        <v>1</v>
      </c>
      <c r="C27" s="141">
        <v>13</v>
      </c>
      <c r="D27" s="142">
        <v>70789</v>
      </c>
    </row>
    <row r="28" spans="1:4" s="139" customFormat="1">
      <c r="A28" s="136" t="s">
        <v>702</v>
      </c>
      <c r="B28" s="137">
        <v>2</v>
      </c>
      <c r="C28" s="137"/>
      <c r="D28" s="138">
        <f>D29</f>
        <v>36</v>
      </c>
    </row>
    <row r="29" spans="1:4">
      <c r="A29" s="140" t="s">
        <v>669</v>
      </c>
      <c r="B29" s="141">
        <v>2</v>
      </c>
      <c r="C29" s="141">
        <v>4</v>
      </c>
      <c r="D29" s="142">
        <v>36</v>
      </c>
    </row>
    <row r="30" spans="1:4" s="139" customFormat="1" ht="31.5">
      <c r="A30" s="136" t="s">
        <v>703</v>
      </c>
      <c r="B30" s="137">
        <v>3</v>
      </c>
      <c r="C30" s="137"/>
      <c r="D30" s="138">
        <f>D31</f>
        <v>6211</v>
      </c>
    </row>
    <row r="31" spans="1:4" ht="31.5">
      <c r="A31" s="140" t="s">
        <v>550</v>
      </c>
      <c r="B31" s="141">
        <v>3</v>
      </c>
      <c r="C31" s="141">
        <v>14</v>
      </c>
      <c r="D31" s="142">
        <v>6211</v>
      </c>
    </row>
    <row r="32" spans="1:4" s="139" customFormat="1">
      <c r="A32" s="136" t="s">
        <v>704</v>
      </c>
      <c r="B32" s="137">
        <v>4</v>
      </c>
      <c r="C32" s="137"/>
      <c r="D32" s="138">
        <f>D33+D34+D35</f>
        <v>2005.3000000000002</v>
      </c>
    </row>
    <row r="33" spans="1:4">
      <c r="A33" s="140" t="s">
        <v>363</v>
      </c>
      <c r="B33" s="141">
        <v>4</v>
      </c>
      <c r="C33" s="141">
        <v>5</v>
      </c>
      <c r="D33" s="142">
        <v>1159.2</v>
      </c>
    </row>
    <row r="34" spans="1:4">
      <c r="A34" s="140" t="s">
        <v>521</v>
      </c>
      <c r="B34" s="141">
        <v>4</v>
      </c>
      <c r="C34" s="141">
        <v>9</v>
      </c>
      <c r="D34" s="142">
        <v>346.1</v>
      </c>
    </row>
    <row r="35" spans="1:4">
      <c r="A35" s="140" t="s">
        <v>422</v>
      </c>
      <c r="B35" s="141">
        <v>4</v>
      </c>
      <c r="C35" s="141">
        <v>12</v>
      </c>
      <c r="D35" s="142">
        <v>500</v>
      </c>
    </row>
    <row r="36" spans="1:4" s="139" customFormat="1">
      <c r="A36" s="136" t="s">
        <v>705</v>
      </c>
      <c r="B36" s="137">
        <v>5</v>
      </c>
      <c r="C36" s="137"/>
      <c r="D36" s="138">
        <f>D37+D38</f>
        <v>87705.700000000012</v>
      </c>
    </row>
    <row r="37" spans="1:4">
      <c r="A37" s="140" t="s">
        <v>427</v>
      </c>
      <c r="B37" s="141">
        <v>5</v>
      </c>
      <c r="C37" s="141">
        <v>1</v>
      </c>
      <c r="D37" s="142">
        <v>3.1</v>
      </c>
    </row>
    <row r="38" spans="1:4">
      <c r="A38" s="140" t="s">
        <v>378</v>
      </c>
      <c r="B38" s="141">
        <v>5</v>
      </c>
      <c r="C38" s="141">
        <v>5</v>
      </c>
      <c r="D38" s="142">
        <v>87702.6</v>
      </c>
    </row>
    <row r="39" spans="1:4" s="139" customFormat="1">
      <c r="A39" s="136" t="s">
        <v>706</v>
      </c>
      <c r="B39" s="137">
        <v>7</v>
      </c>
      <c r="C39" s="137"/>
      <c r="D39" s="138">
        <f>SUM(D40:D45)</f>
        <v>926497.49999999988</v>
      </c>
    </row>
    <row r="40" spans="1:4">
      <c r="A40" s="140" t="s">
        <v>192</v>
      </c>
      <c r="B40" s="141">
        <v>7</v>
      </c>
      <c r="C40" s="141">
        <v>1</v>
      </c>
      <c r="D40" s="142">
        <v>250241.7</v>
      </c>
    </row>
    <row r="41" spans="1:4">
      <c r="A41" s="140" t="s">
        <v>213</v>
      </c>
      <c r="B41" s="141">
        <v>7</v>
      </c>
      <c r="C41" s="141">
        <v>2</v>
      </c>
      <c r="D41" s="142">
        <v>593642.69999999995</v>
      </c>
    </row>
    <row r="42" spans="1:4">
      <c r="A42" s="140" t="s">
        <v>253</v>
      </c>
      <c r="B42" s="141">
        <v>7</v>
      </c>
      <c r="C42" s="141">
        <v>3</v>
      </c>
      <c r="D42" s="142">
        <f>62113.2+170</f>
        <v>62283.199999999997</v>
      </c>
    </row>
    <row r="43" spans="1:4" ht="17.45" customHeight="1">
      <c r="A43" s="140" t="s">
        <v>199</v>
      </c>
      <c r="B43" s="141">
        <v>7</v>
      </c>
      <c r="C43" s="141">
        <v>5</v>
      </c>
      <c r="D43" s="142">
        <v>606.20000000000005</v>
      </c>
    </row>
    <row r="44" spans="1:4">
      <c r="A44" s="140" t="s">
        <v>289</v>
      </c>
      <c r="B44" s="141">
        <v>7</v>
      </c>
      <c r="C44" s="141">
        <v>7</v>
      </c>
      <c r="D44" s="142">
        <v>3426.9</v>
      </c>
    </row>
    <row r="45" spans="1:4">
      <c r="A45" s="140" t="s">
        <v>273</v>
      </c>
      <c r="B45" s="141">
        <v>7</v>
      </c>
      <c r="C45" s="141">
        <v>9</v>
      </c>
      <c r="D45" s="142">
        <v>16296.8</v>
      </c>
    </row>
    <row r="46" spans="1:4" s="139" customFormat="1">
      <c r="A46" s="136" t="s">
        <v>707</v>
      </c>
      <c r="B46" s="137">
        <v>8</v>
      </c>
      <c r="C46" s="137"/>
      <c r="D46" s="138">
        <f>D47+D48</f>
        <v>43878.899999999994</v>
      </c>
    </row>
    <row r="47" spans="1:4">
      <c r="A47" s="140" t="s">
        <v>300</v>
      </c>
      <c r="B47" s="141">
        <v>8</v>
      </c>
      <c r="C47" s="141">
        <v>1</v>
      </c>
      <c r="D47" s="142">
        <f>41949.7-170</f>
        <v>41779.699999999997</v>
      </c>
    </row>
    <row r="48" spans="1:4">
      <c r="A48" s="140" t="s">
        <v>337</v>
      </c>
      <c r="B48" s="141">
        <v>8</v>
      </c>
      <c r="C48" s="141">
        <v>4</v>
      </c>
      <c r="D48" s="142">
        <v>2099.1999999999998</v>
      </c>
    </row>
    <row r="49" spans="1:4" s="139" customFormat="1">
      <c r="A49" s="136" t="s">
        <v>708</v>
      </c>
      <c r="B49" s="137">
        <v>9</v>
      </c>
      <c r="C49" s="137"/>
      <c r="D49" s="138">
        <f>D50</f>
        <v>299</v>
      </c>
    </row>
    <row r="50" spans="1:4">
      <c r="A50" s="140" t="s">
        <v>603</v>
      </c>
      <c r="B50" s="141">
        <v>9</v>
      </c>
      <c r="C50" s="141">
        <v>9</v>
      </c>
      <c r="D50" s="142">
        <v>299</v>
      </c>
    </row>
    <row r="51" spans="1:4" s="139" customFormat="1">
      <c r="A51" s="136" t="s">
        <v>709</v>
      </c>
      <c r="B51" s="137">
        <v>10</v>
      </c>
      <c r="C51" s="137"/>
      <c r="D51" s="138">
        <f>D52+D53+D54+D55</f>
        <v>48045</v>
      </c>
    </row>
    <row r="52" spans="1:4">
      <c r="A52" s="140" t="s">
        <v>471</v>
      </c>
      <c r="B52" s="141">
        <v>10</v>
      </c>
      <c r="C52" s="141">
        <v>1</v>
      </c>
      <c r="D52" s="142">
        <v>5795.8</v>
      </c>
    </row>
    <row r="53" spans="1:4">
      <c r="A53" s="140" t="s">
        <v>384</v>
      </c>
      <c r="B53" s="141">
        <v>10</v>
      </c>
      <c r="C53" s="141">
        <v>3</v>
      </c>
      <c r="D53" s="142">
        <v>11815.6</v>
      </c>
    </row>
    <row r="54" spans="1:4">
      <c r="A54" s="140" t="s">
        <v>230</v>
      </c>
      <c r="B54" s="141">
        <v>10</v>
      </c>
      <c r="C54" s="141">
        <v>4</v>
      </c>
      <c r="D54" s="142">
        <v>30328.6</v>
      </c>
    </row>
    <row r="55" spans="1:4">
      <c r="A55" s="140" t="s">
        <v>620</v>
      </c>
      <c r="B55" s="141">
        <v>10</v>
      </c>
      <c r="C55" s="141">
        <v>6</v>
      </c>
      <c r="D55" s="142">
        <v>105</v>
      </c>
    </row>
    <row r="56" spans="1:4" s="139" customFormat="1">
      <c r="A56" s="136" t="s">
        <v>710</v>
      </c>
      <c r="B56" s="137">
        <v>11</v>
      </c>
      <c r="C56" s="137"/>
      <c r="D56" s="138">
        <f>D57</f>
        <v>4130.3</v>
      </c>
    </row>
    <row r="57" spans="1:4">
      <c r="A57" s="140" t="s">
        <v>568</v>
      </c>
      <c r="B57" s="141">
        <v>11</v>
      </c>
      <c r="C57" s="141">
        <v>1</v>
      </c>
      <c r="D57" s="142">
        <v>4130.3</v>
      </c>
    </row>
    <row r="58" spans="1:4" s="139" customFormat="1">
      <c r="A58" s="136" t="s">
        <v>711</v>
      </c>
      <c r="B58" s="137">
        <v>12</v>
      </c>
      <c r="C58" s="137"/>
      <c r="D58" s="138">
        <f>D59</f>
        <v>3458</v>
      </c>
    </row>
    <row r="59" spans="1:4">
      <c r="A59" s="140" t="s">
        <v>447</v>
      </c>
      <c r="B59" s="141">
        <v>12</v>
      </c>
      <c r="C59" s="141">
        <v>2</v>
      </c>
      <c r="D59" s="142">
        <v>3458</v>
      </c>
    </row>
    <row r="60" spans="1:4" s="139" customFormat="1" ht="47.25">
      <c r="A60" s="136" t="s">
        <v>712</v>
      </c>
      <c r="B60" s="137">
        <v>14</v>
      </c>
      <c r="C60" s="137"/>
      <c r="D60" s="138">
        <f>D61+D62</f>
        <v>110978.70000000001</v>
      </c>
    </row>
    <row r="61" spans="1:4" ht="31.5">
      <c r="A61" s="140" t="s">
        <v>407</v>
      </c>
      <c r="B61" s="141">
        <v>14</v>
      </c>
      <c r="C61" s="141">
        <v>1</v>
      </c>
      <c r="D61" s="142">
        <v>93458.8</v>
      </c>
    </row>
    <row r="62" spans="1:4">
      <c r="A62" s="140" t="s">
        <v>404</v>
      </c>
      <c r="B62" s="141">
        <v>14</v>
      </c>
      <c r="C62" s="141">
        <v>3</v>
      </c>
      <c r="D62" s="142">
        <v>17519.900000000001</v>
      </c>
    </row>
    <row r="63" spans="1:4">
      <c r="A63" s="264" t="s">
        <v>682</v>
      </c>
      <c r="B63" s="264"/>
      <c r="C63" s="264"/>
      <c r="D63" s="138">
        <f>D20+D28+D30+D32+D36+D39+D46+D49+D51+D56+D58+D60</f>
        <v>1380210.9999999998</v>
      </c>
    </row>
    <row r="64" spans="1:4" ht="25.5" customHeight="1">
      <c r="A64" s="143"/>
      <c r="B64" s="144"/>
      <c r="C64" s="144"/>
      <c r="D64" s="132"/>
    </row>
    <row r="65" spans="1:4" ht="13.15" customHeight="1">
      <c r="A65" s="145" t="s">
        <v>713</v>
      </c>
      <c r="B65" s="146"/>
      <c r="C65" s="262" t="s">
        <v>0</v>
      </c>
      <c r="D65" s="262"/>
    </row>
  </sheetData>
  <autoFilter ref="A19:AB63"/>
  <mergeCells count="6">
    <mergeCell ref="C65:D65"/>
    <mergeCell ref="A15:D15"/>
    <mergeCell ref="A17:A18"/>
    <mergeCell ref="B17:C17"/>
    <mergeCell ref="D17:D18"/>
    <mergeCell ref="A63:C63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I67"/>
  <sheetViews>
    <sheetView showGridLines="0" workbookViewId="0">
      <selection activeCell="I7" sqref="I7"/>
    </sheetView>
  </sheetViews>
  <sheetFormatPr defaultColWidth="9.140625" defaultRowHeight="15.75"/>
  <cols>
    <col min="1" max="1" width="69.28515625" style="133" customWidth="1"/>
    <col min="2" max="2" width="6.85546875" style="133" customWidth="1"/>
    <col min="3" max="3" width="9.42578125" style="133" customWidth="1"/>
    <col min="4" max="4" width="14.28515625" style="133" bestFit="1" customWidth="1"/>
    <col min="5" max="5" width="11.7109375" style="133" customWidth="1"/>
    <col min="6" max="16384" width="9.140625" style="133"/>
  </cols>
  <sheetData>
    <row r="8" spans="1:9" s="130" customFormat="1" ht="12.75"/>
    <row r="9" spans="1:9" s="130" customFormat="1" ht="12.75"/>
    <row r="10" spans="1:9" s="130" customFormat="1" ht="12.75"/>
    <row r="11" spans="1:9" s="130" customFormat="1" ht="12.75"/>
    <row r="12" spans="1:9" s="130" customFormat="1" ht="12.75"/>
    <row r="13" spans="1:9" s="130" customFormat="1" ht="12.75"/>
    <row r="14" spans="1:9" s="130" customFormat="1" ht="21" customHeight="1"/>
    <row r="15" spans="1:9" s="130" customFormat="1" ht="34.9" customHeight="1">
      <c r="A15" s="255" t="s">
        <v>714</v>
      </c>
      <c r="B15" s="255"/>
      <c r="C15" s="255"/>
      <c r="D15" s="255"/>
      <c r="E15" s="255"/>
      <c r="F15" s="147"/>
      <c r="G15" s="147"/>
      <c r="H15" s="147"/>
      <c r="I15" s="147"/>
    </row>
    <row r="16" spans="1:9" ht="13.15" customHeight="1">
      <c r="A16" s="148"/>
      <c r="B16" s="132"/>
      <c r="C16" s="132"/>
      <c r="D16" s="132"/>
      <c r="E16" s="132"/>
    </row>
    <row r="17" spans="1:5" ht="16.5" customHeight="1">
      <c r="A17" s="131"/>
      <c r="B17" s="132"/>
      <c r="C17" s="132"/>
      <c r="D17" s="132"/>
      <c r="E17" s="132"/>
    </row>
    <row r="18" spans="1:5">
      <c r="A18" s="258" t="s">
        <v>175</v>
      </c>
      <c r="B18" s="258" t="s">
        <v>176</v>
      </c>
      <c r="C18" s="258"/>
      <c r="D18" s="265" t="s">
        <v>715</v>
      </c>
      <c r="E18" s="265"/>
    </row>
    <row r="19" spans="1:5" ht="24">
      <c r="A19" s="258"/>
      <c r="B19" s="104" t="s">
        <v>699</v>
      </c>
      <c r="C19" s="104" t="s">
        <v>700</v>
      </c>
      <c r="D19" s="149">
        <v>2021</v>
      </c>
      <c r="E19" s="149">
        <v>2022</v>
      </c>
    </row>
    <row r="20" spans="1:5" ht="12.75" customHeight="1">
      <c r="A20" s="150">
        <v>1</v>
      </c>
      <c r="B20" s="150">
        <v>2</v>
      </c>
      <c r="C20" s="150">
        <v>3</v>
      </c>
      <c r="D20" s="151">
        <v>4</v>
      </c>
      <c r="E20" s="151">
        <v>5</v>
      </c>
    </row>
    <row r="21" spans="1:5" s="139" customFormat="1">
      <c r="A21" s="136" t="s">
        <v>701</v>
      </c>
      <c r="B21" s="137">
        <v>1</v>
      </c>
      <c r="C21" s="137"/>
      <c r="D21" s="138">
        <f>D22+D23+D24+D25+D26+D27+D28</f>
        <v>109842.2</v>
      </c>
      <c r="E21" s="138">
        <f>E22+E23+E24+E25+E26+E27+E28</f>
        <v>112398.9</v>
      </c>
    </row>
    <row r="22" spans="1:5" ht="31.5">
      <c r="A22" s="140" t="s">
        <v>486</v>
      </c>
      <c r="B22" s="141">
        <v>1</v>
      </c>
      <c r="C22" s="141">
        <v>2</v>
      </c>
      <c r="D22" s="142">
        <v>2086</v>
      </c>
      <c r="E22" s="142">
        <v>2165</v>
      </c>
    </row>
    <row r="23" spans="1:5" ht="47.25">
      <c r="A23" s="140" t="s">
        <v>644</v>
      </c>
      <c r="B23" s="141">
        <v>1</v>
      </c>
      <c r="C23" s="141">
        <v>3</v>
      </c>
      <c r="D23" s="142">
        <v>1260.9000000000001</v>
      </c>
      <c r="E23" s="142">
        <v>1315.3</v>
      </c>
    </row>
    <row r="24" spans="1:5" ht="47.25">
      <c r="A24" s="140" t="s">
        <v>372</v>
      </c>
      <c r="B24" s="141">
        <v>1</v>
      </c>
      <c r="C24" s="141">
        <v>4</v>
      </c>
      <c r="D24" s="142">
        <v>35550.9</v>
      </c>
      <c r="E24" s="142">
        <v>36051</v>
      </c>
    </row>
    <row r="25" spans="1:5">
      <c r="A25" s="140" t="s">
        <v>492</v>
      </c>
      <c r="B25" s="141">
        <v>1</v>
      </c>
      <c r="C25" s="141">
        <v>5</v>
      </c>
      <c r="D25" s="142">
        <v>8.1999999999999993</v>
      </c>
      <c r="E25" s="142">
        <v>72.3</v>
      </c>
    </row>
    <row r="26" spans="1:5" ht="31.5">
      <c r="A26" s="140" t="s">
        <v>393</v>
      </c>
      <c r="B26" s="141">
        <v>1</v>
      </c>
      <c r="C26" s="141">
        <v>6</v>
      </c>
      <c r="D26" s="142">
        <v>11847.2</v>
      </c>
      <c r="E26" s="142">
        <v>12197.1</v>
      </c>
    </row>
    <row r="27" spans="1:5">
      <c r="A27" s="140" t="s">
        <v>664</v>
      </c>
      <c r="B27" s="141">
        <v>1</v>
      </c>
      <c r="C27" s="141">
        <v>11</v>
      </c>
      <c r="D27" s="142">
        <v>300</v>
      </c>
      <c r="E27" s="142">
        <v>300</v>
      </c>
    </row>
    <row r="28" spans="1:5">
      <c r="A28" s="140" t="s">
        <v>342</v>
      </c>
      <c r="B28" s="141">
        <v>1</v>
      </c>
      <c r="C28" s="141">
        <v>13</v>
      </c>
      <c r="D28" s="142">
        <v>58789</v>
      </c>
      <c r="E28" s="142">
        <v>60298.2</v>
      </c>
    </row>
    <row r="29" spans="1:5" s="139" customFormat="1">
      <c r="A29" s="136" t="s">
        <v>702</v>
      </c>
      <c r="B29" s="137">
        <v>2</v>
      </c>
      <c r="C29" s="137"/>
      <c r="D29" s="138">
        <f>D30</f>
        <v>80</v>
      </c>
      <c r="E29" s="138">
        <f>E30</f>
        <v>36</v>
      </c>
    </row>
    <row r="30" spans="1:5">
      <c r="A30" s="140" t="s">
        <v>669</v>
      </c>
      <c r="B30" s="141">
        <v>2</v>
      </c>
      <c r="C30" s="141">
        <v>4</v>
      </c>
      <c r="D30" s="142">
        <v>80</v>
      </c>
      <c r="E30" s="142">
        <v>36</v>
      </c>
    </row>
    <row r="31" spans="1:5" s="139" customFormat="1" ht="31.5">
      <c r="A31" s="136" t="s">
        <v>703</v>
      </c>
      <c r="B31" s="137">
        <v>3</v>
      </c>
      <c r="C31" s="137"/>
      <c r="D31" s="138">
        <f>D32</f>
        <v>4680.8</v>
      </c>
      <c r="E31" s="138">
        <f>E32</f>
        <v>4762.3</v>
      </c>
    </row>
    <row r="32" spans="1:5" ht="31.5">
      <c r="A32" s="140" t="s">
        <v>550</v>
      </c>
      <c r="B32" s="141">
        <v>3</v>
      </c>
      <c r="C32" s="141">
        <v>14</v>
      </c>
      <c r="D32" s="142">
        <v>4680.8</v>
      </c>
      <c r="E32" s="142">
        <v>4762.3</v>
      </c>
    </row>
    <row r="33" spans="1:5" s="139" customFormat="1">
      <c r="A33" s="136" t="s">
        <v>704</v>
      </c>
      <c r="B33" s="137">
        <v>4</v>
      </c>
      <c r="C33" s="137"/>
      <c r="D33" s="138">
        <f>D34+D35+D36</f>
        <v>1886</v>
      </c>
      <c r="E33" s="138">
        <f>E34+E35+E36</f>
        <v>1896.9</v>
      </c>
    </row>
    <row r="34" spans="1:5">
      <c r="A34" s="140" t="s">
        <v>363</v>
      </c>
      <c r="B34" s="141">
        <v>4</v>
      </c>
      <c r="C34" s="141">
        <v>5</v>
      </c>
      <c r="D34" s="142">
        <v>1159.2</v>
      </c>
      <c r="E34" s="142">
        <v>1159.2</v>
      </c>
    </row>
    <row r="35" spans="1:5">
      <c r="A35" s="140" t="s">
        <v>521</v>
      </c>
      <c r="B35" s="141">
        <v>4</v>
      </c>
      <c r="C35" s="141">
        <v>9</v>
      </c>
      <c r="D35" s="142">
        <v>226.8</v>
      </c>
      <c r="E35" s="142">
        <v>237.7</v>
      </c>
    </row>
    <row r="36" spans="1:5">
      <c r="A36" s="140" t="s">
        <v>422</v>
      </c>
      <c r="B36" s="141">
        <v>4</v>
      </c>
      <c r="C36" s="141">
        <v>12</v>
      </c>
      <c r="D36" s="142">
        <v>500</v>
      </c>
      <c r="E36" s="142">
        <v>500</v>
      </c>
    </row>
    <row r="37" spans="1:5" s="139" customFormat="1">
      <c r="A37" s="136" t="s">
        <v>705</v>
      </c>
      <c r="B37" s="137">
        <v>5</v>
      </c>
      <c r="C37" s="137"/>
      <c r="D37" s="138">
        <f>D38</f>
        <v>6488.6</v>
      </c>
      <c r="E37" s="138">
        <f>E38</f>
        <v>6573.2</v>
      </c>
    </row>
    <row r="38" spans="1:5">
      <c r="A38" s="140" t="s">
        <v>378</v>
      </c>
      <c r="B38" s="141">
        <v>5</v>
      </c>
      <c r="C38" s="141">
        <v>5</v>
      </c>
      <c r="D38" s="142">
        <v>6488.6</v>
      </c>
      <c r="E38" s="142">
        <v>6573.2</v>
      </c>
    </row>
    <row r="39" spans="1:5" s="139" customFormat="1">
      <c r="A39" s="136" t="s">
        <v>706</v>
      </c>
      <c r="B39" s="137">
        <v>7</v>
      </c>
      <c r="C39" s="137"/>
      <c r="D39" s="138">
        <f>D40+D41+D42+D43+D44+D45</f>
        <v>794986.79999999993</v>
      </c>
      <c r="E39" s="138">
        <f>E40+E41+E42+E43+E44+E45</f>
        <v>795150.3</v>
      </c>
    </row>
    <row r="40" spans="1:5">
      <c r="A40" s="140" t="s">
        <v>192</v>
      </c>
      <c r="B40" s="141">
        <v>7</v>
      </c>
      <c r="C40" s="141">
        <v>1</v>
      </c>
      <c r="D40" s="142">
        <v>231053.6</v>
      </c>
      <c r="E40" s="142">
        <v>231153.5</v>
      </c>
    </row>
    <row r="41" spans="1:5">
      <c r="A41" s="140" t="s">
        <v>213</v>
      </c>
      <c r="B41" s="141">
        <v>7</v>
      </c>
      <c r="C41" s="141">
        <v>2</v>
      </c>
      <c r="D41" s="142">
        <v>499953</v>
      </c>
      <c r="E41" s="142">
        <v>498158.9</v>
      </c>
    </row>
    <row r="42" spans="1:5">
      <c r="A42" s="140" t="s">
        <v>253</v>
      </c>
      <c r="B42" s="141">
        <v>7</v>
      </c>
      <c r="C42" s="141">
        <v>3</v>
      </c>
      <c r="D42" s="142">
        <v>48412.9</v>
      </c>
      <c r="E42" s="142">
        <v>49902.9</v>
      </c>
    </row>
    <row r="43" spans="1:5" ht="31.5">
      <c r="A43" s="140" t="s">
        <v>199</v>
      </c>
      <c r="B43" s="141">
        <v>7</v>
      </c>
      <c r="C43" s="141">
        <v>5</v>
      </c>
      <c r="D43" s="142">
        <v>527.20000000000005</v>
      </c>
      <c r="E43" s="142">
        <v>527.20000000000005</v>
      </c>
    </row>
    <row r="44" spans="1:5">
      <c r="A44" s="140" t="s">
        <v>289</v>
      </c>
      <c r="B44" s="141">
        <v>7</v>
      </c>
      <c r="C44" s="141">
        <v>7</v>
      </c>
      <c r="D44" s="142">
        <v>3426.9</v>
      </c>
      <c r="E44" s="142">
        <v>3426.9</v>
      </c>
    </row>
    <row r="45" spans="1:5">
      <c r="A45" s="140" t="s">
        <v>273</v>
      </c>
      <c r="B45" s="141">
        <v>7</v>
      </c>
      <c r="C45" s="141">
        <v>9</v>
      </c>
      <c r="D45" s="142">
        <v>11613.2</v>
      </c>
      <c r="E45" s="142">
        <v>11980.9</v>
      </c>
    </row>
    <row r="46" spans="1:5" s="139" customFormat="1">
      <c r="A46" s="136" t="s">
        <v>707</v>
      </c>
      <c r="B46" s="137">
        <v>8</v>
      </c>
      <c r="C46" s="137"/>
      <c r="D46" s="138">
        <f>D47+D48</f>
        <v>33854.5</v>
      </c>
      <c r="E46" s="138">
        <f>E47+E48</f>
        <v>34827.9</v>
      </c>
    </row>
    <row r="47" spans="1:5">
      <c r="A47" s="140" t="s">
        <v>300</v>
      </c>
      <c r="B47" s="141">
        <v>8</v>
      </c>
      <c r="C47" s="141">
        <v>1</v>
      </c>
      <c r="D47" s="142">
        <v>32566.6</v>
      </c>
      <c r="E47" s="142">
        <v>33497</v>
      </c>
    </row>
    <row r="48" spans="1:5">
      <c r="A48" s="140" t="s">
        <v>337</v>
      </c>
      <c r="B48" s="141">
        <v>8</v>
      </c>
      <c r="C48" s="141">
        <v>4</v>
      </c>
      <c r="D48" s="142">
        <v>1287.9000000000001</v>
      </c>
      <c r="E48" s="142">
        <v>1330.9</v>
      </c>
    </row>
    <row r="49" spans="1:5" s="139" customFormat="1">
      <c r="A49" s="136" t="s">
        <v>708</v>
      </c>
      <c r="B49" s="137">
        <v>9</v>
      </c>
      <c r="C49" s="137"/>
      <c r="D49" s="138">
        <f>D50</f>
        <v>238</v>
      </c>
      <c r="E49" s="138">
        <f>E50</f>
        <v>80</v>
      </c>
    </row>
    <row r="50" spans="1:5">
      <c r="A50" s="140" t="s">
        <v>603</v>
      </c>
      <c r="B50" s="141">
        <v>9</v>
      </c>
      <c r="C50" s="141">
        <v>9</v>
      </c>
      <c r="D50" s="142">
        <v>238</v>
      </c>
      <c r="E50" s="142">
        <v>80</v>
      </c>
    </row>
    <row r="51" spans="1:5" s="139" customFormat="1">
      <c r="A51" s="136" t="s">
        <v>709</v>
      </c>
      <c r="B51" s="137">
        <v>10</v>
      </c>
      <c r="C51" s="137"/>
      <c r="D51" s="138">
        <f>D52+D53+D54+D55</f>
        <v>46502.2</v>
      </c>
      <c r="E51" s="138">
        <f>E52+E53+E54+E55</f>
        <v>46538.2</v>
      </c>
    </row>
    <row r="52" spans="1:5">
      <c r="A52" s="140" t="s">
        <v>471</v>
      </c>
      <c r="B52" s="141">
        <v>10</v>
      </c>
      <c r="C52" s="141">
        <v>1</v>
      </c>
      <c r="D52" s="142">
        <v>5831.8</v>
      </c>
      <c r="E52" s="142">
        <v>5867.8</v>
      </c>
    </row>
    <row r="53" spans="1:5">
      <c r="A53" s="140" t="s">
        <v>384</v>
      </c>
      <c r="B53" s="141">
        <v>10</v>
      </c>
      <c r="C53" s="141">
        <v>3</v>
      </c>
      <c r="D53" s="142">
        <v>10737</v>
      </c>
      <c r="E53" s="142">
        <v>10737</v>
      </c>
    </row>
    <row r="54" spans="1:5">
      <c r="A54" s="140" t="s">
        <v>230</v>
      </c>
      <c r="B54" s="141">
        <v>10</v>
      </c>
      <c r="C54" s="141">
        <v>4</v>
      </c>
      <c r="D54" s="142">
        <v>29828.400000000001</v>
      </c>
      <c r="E54" s="142">
        <v>29828.400000000001</v>
      </c>
    </row>
    <row r="55" spans="1:5">
      <c r="A55" s="140" t="s">
        <v>620</v>
      </c>
      <c r="B55" s="141">
        <v>10</v>
      </c>
      <c r="C55" s="141">
        <v>6</v>
      </c>
      <c r="D55" s="142">
        <v>105</v>
      </c>
      <c r="E55" s="142">
        <v>105</v>
      </c>
    </row>
    <row r="56" spans="1:5" s="139" customFormat="1">
      <c r="A56" s="136" t="s">
        <v>710</v>
      </c>
      <c r="B56" s="137">
        <v>11</v>
      </c>
      <c r="C56" s="137"/>
      <c r="D56" s="138">
        <f>D57</f>
        <v>6000</v>
      </c>
      <c r="E56" s="138">
        <f>E57</f>
        <v>500</v>
      </c>
    </row>
    <row r="57" spans="1:5">
      <c r="A57" s="140" t="s">
        <v>568</v>
      </c>
      <c r="B57" s="141">
        <v>11</v>
      </c>
      <c r="C57" s="141">
        <v>1</v>
      </c>
      <c r="D57" s="142">
        <v>6000</v>
      </c>
      <c r="E57" s="142">
        <v>500</v>
      </c>
    </row>
    <row r="58" spans="1:5" s="139" customFormat="1">
      <c r="A58" s="136" t="s">
        <v>711</v>
      </c>
      <c r="B58" s="137">
        <v>12</v>
      </c>
      <c r="C58" s="137"/>
      <c r="D58" s="138">
        <f>D59</f>
        <v>3400</v>
      </c>
      <c r="E58" s="138">
        <f>E59</f>
        <v>3386</v>
      </c>
    </row>
    <row r="59" spans="1:5">
      <c r="A59" s="140" t="s">
        <v>447</v>
      </c>
      <c r="B59" s="141">
        <v>12</v>
      </c>
      <c r="C59" s="141">
        <v>2</v>
      </c>
      <c r="D59" s="142">
        <v>3400</v>
      </c>
      <c r="E59" s="142">
        <v>3386</v>
      </c>
    </row>
    <row r="60" spans="1:5" s="139" customFormat="1" ht="31.5">
      <c r="A60" s="136" t="s">
        <v>716</v>
      </c>
      <c r="B60" s="137">
        <v>13</v>
      </c>
      <c r="C60" s="137"/>
      <c r="D60" s="138">
        <f>D61</f>
        <v>80.599999999999994</v>
      </c>
      <c r="E60" s="138">
        <f>E61</f>
        <v>143.19999999999999</v>
      </c>
    </row>
    <row r="61" spans="1:5" ht="31.5">
      <c r="A61" s="140" t="s">
        <v>694</v>
      </c>
      <c r="B61" s="141">
        <v>13</v>
      </c>
      <c r="C61" s="141">
        <v>1</v>
      </c>
      <c r="D61" s="142">
        <v>80.599999999999994</v>
      </c>
      <c r="E61" s="142">
        <v>143.19999999999999</v>
      </c>
    </row>
    <row r="62" spans="1:5" s="139" customFormat="1" ht="47.25">
      <c r="A62" s="136" t="s">
        <v>712</v>
      </c>
      <c r="B62" s="137">
        <v>14</v>
      </c>
      <c r="C62" s="137"/>
      <c r="D62" s="138">
        <f>D63+D64</f>
        <v>100010.8</v>
      </c>
      <c r="E62" s="138">
        <f>E63+E64</f>
        <v>97081.5</v>
      </c>
    </row>
    <row r="63" spans="1:5" ht="31.5">
      <c r="A63" s="140" t="s">
        <v>407</v>
      </c>
      <c r="B63" s="141">
        <v>14</v>
      </c>
      <c r="C63" s="141">
        <v>1</v>
      </c>
      <c r="D63" s="142">
        <v>82954.8</v>
      </c>
      <c r="E63" s="142">
        <v>78936.3</v>
      </c>
    </row>
    <row r="64" spans="1:5">
      <c r="A64" s="140" t="s">
        <v>404</v>
      </c>
      <c r="B64" s="141">
        <v>14</v>
      </c>
      <c r="C64" s="141">
        <v>3</v>
      </c>
      <c r="D64" s="142">
        <v>17056</v>
      </c>
      <c r="E64" s="142">
        <v>18145.2</v>
      </c>
    </row>
    <row r="65" spans="1:5">
      <c r="A65" s="266" t="s">
        <v>682</v>
      </c>
      <c r="B65" s="267"/>
      <c r="C65" s="268"/>
      <c r="D65" s="138">
        <f>D21+D29+D31+D33+D37+D39+D46+D49+D51+D56+D58+D62+D60</f>
        <v>1108050.5</v>
      </c>
      <c r="E65" s="138">
        <f>E21+E29+E31+E33+E37+E39+E46+E49+E51+E56+E58+E62+E60</f>
        <v>1103374.4000000001</v>
      </c>
    </row>
    <row r="66" spans="1:5" ht="25.5" customHeight="1">
      <c r="A66" s="143"/>
      <c r="B66" s="144"/>
      <c r="C66" s="144"/>
      <c r="D66" s="132"/>
      <c r="E66" s="132"/>
    </row>
    <row r="67" spans="1:5" ht="13.15" customHeight="1">
      <c r="A67" s="145" t="s">
        <v>713</v>
      </c>
      <c r="B67" s="146"/>
      <c r="C67" s="152"/>
      <c r="D67" s="262" t="s">
        <v>0</v>
      </c>
      <c r="E67" s="262"/>
    </row>
  </sheetData>
  <autoFilter ref="A20:I65"/>
  <mergeCells count="6">
    <mergeCell ref="D67:E67"/>
    <mergeCell ref="A15:E15"/>
    <mergeCell ref="A18:A19"/>
    <mergeCell ref="B18:C18"/>
    <mergeCell ref="D18:E18"/>
    <mergeCell ref="A65:C65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4:G682"/>
  <sheetViews>
    <sheetView showGridLines="0" workbookViewId="0">
      <selection activeCell="G124" sqref="G124"/>
    </sheetView>
  </sheetViews>
  <sheetFormatPr defaultRowHeight="15.75"/>
  <cols>
    <col min="1" max="1" width="63.28515625" style="98" customWidth="1"/>
    <col min="2" max="2" width="5.7109375" style="124" customWidth="1"/>
    <col min="3" max="3" width="7.42578125" style="124" customWidth="1"/>
    <col min="4" max="4" width="9.7109375" style="124" customWidth="1"/>
    <col min="5" max="5" width="13" style="124" customWidth="1"/>
    <col min="6" max="6" width="7.42578125" style="124" customWidth="1"/>
    <col min="7" max="7" width="13" style="98" customWidth="1"/>
    <col min="8" max="234" width="9.140625" style="98" customWidth="1"/>
    <col min="235" max="16384" width="9.140625" style="98"/>
  </cols>
  <sheetData>
    <row r="14" spans="1:7" s="153" customFormat="1" ht="37.5" customHeight="1">
      <c r="A14" s="269" t="s">
        <v>717</v>
      </c>
      <c r="B14" s="269"/>
      <c r="C14" s="269"/>
      <c r="D14" s="269"/>
      <c r="E14" s="269"/>
      <c r="F14" s="269"/>
      <c r="G14" s="269"/>
    </row>
    <row r="15" spans="1:7" ht="16.5" customHeight="1">
      <c r="A15" s="154"/>
      <c r="B15" s="122"/>
      <c r="C15" s="122"/>
      <c r="D15" s="122"/>
      <c r="E15" s="122"/>
      <c r="F15" s="122"/>
      <c r="G15" s="123"/>
    </row>
    <row r="16" spans="1:7">
      <c r="A16" s="258" t="s">
        <v>175</v>
      </c>
      <c r="B16" s="270" t="s">
        <v>176</v>
      </c>
      <c r="C16" s="270"/>
      <c r="D16" s="270"/>
      <c r="E16" s="270"/>
      <c r="F16" s="270"/>
      <c r="G16" s="258" t="s">
        <v>177</v>
      </c>
    </row>
    <row r="17" spans="1:7" ht="36">
      <c r="A17" s="258"/>
      <c r="B17" s="104" t="s">
        <v>718</v>
      </c>
      <c r="C17" s="104" t="s">
        <v>699</v>
      </c>
      <c r="D17" s="104" t="s">
        <v>700</v>
      </c>
      <c r="E17" s="104" t="s">
        <v>178</v>
      </c>
      <c r="F17" s="104" t="s">
        <v>179</v>
      </c>
      <c r="G17" s="258"/>
    </row>
    <row r="18" spans="1:7" ht="12.75" customHeight="1">
      <c r="A18" s="150">
        <v>1</v>
      </c>
      <c r="B18" s="150">
        <v>2</v>
      </c>
      <c r="C18" s="150">
        <v>3</v>
      </c>
      <c r="D18" s="150">
        <v>4</v>
      </c>
      <c r="E18" s="150">
        <v>5</v>
      </c>
      <c r="F18" s="150">
        <v>6</v>
      </c>
      <c r="G18" s="150">
        <v>7</v>
      </c>
    </row>
    <row r="19" spans="1:7" s="107" customFormat="1" ht="31.5">
      <c r="A19" s="155" t="s">
        <v>719</v>
      </c>
      <c r="B19" s="156">
        <v>904</v>
      </c>
      <c r="C19" s="157"/>
      <c r="D19" s="157"/>
      <c r="E19" s="109" t="s">
        <v>183</v>
      </c>
      <c r="F19" s="110" t="s">
        <v>183</v>
      </c>
      <c r="G19" s="112">
        <v>53654.8</v>
      </c>
    </row>
    <row r="20" spans="1:7">
      <c r="A20" s="158" t="s">
        <v>706</v>
      </c>
      <c r="B20" s="159">
        <v>904</v>
      </c>
      <c r="C20" s="160">
        <v>7</v>
      </c>
      <c r="D20" s="160"/>
      <c r="E20" s="114" t="s">
        <v>183</v>
      </c>
      <c r="F20" s="115" t="s">
        <v>183</v>
      </c>
      <c r="G20" s="117">
        <f>9605.9+170</f>
        <v>9775.9</v>
      </c>
    </row>
    <row r="21" spans="1:7">
      <c r="A21" s="158" t="s">
        <v>253</v>
      </c>
      <c r="B21" s="159">
        <v>904</v>
      </c>
      <c r="C21" s="160">
        <v>7</v>
      </c>
      <c r="D21" s="160">
        <v>3</v>
      </c>
      <c r="E21" s="114" t="s">
        <v>183</v>
      </c>
      <c r="F21" s="115" t="s">
        <v>183</v>
      </c>
      <c r="G21" s="117">
        <f>9559.9+170</f>
        <v>9729.9</v>
      </c>
    </row>
    <row r="22" spans="1:7" ht="47.25">
      <c r="A22" s="158" t="s">
        <v>292</v>
      </c>
      <c r="B22" s="159">
        <v>904</v>
      </c>
      <c r="C22" s="160">
        <v>7</v>
      </c>
      <c r="D22" s="160">
        <v>3</v>
      </c>
      <c r="E22" s="114" t="s">
        <v>293</v>
      </c>
      <c r="F22" s="115" t="s">
        <v>183</v>
      </c>
      <c r="G22" s="117">
        <f>9559.9+170</f>
        <v>9729.9</v>
      </c>
    </row>
    <row r="23" spans="1:7" ht="47.25">
      <c r="A23" s="158" t="s">
        <v>294</v>
      </c>
      <c r="B23" s="159">
        <v>904</v>
      </c>
      <c r="C23" s="160">
        <v>7</v>
      </c>
      <c r="D23" s="160">
        <v>3</v>
      </c>
      <c r="E23" s="114" t="s">
        <v>295</v>
      </c>
      <c r="F23" s="115" t="s">
        <v>183</v>
      </c>
      <c r="G23" s="117">
        <f>9559.9+170</f>
        <v>9729.9</v>
      </c>
    </row>
    <row r="24" spans="1:7" ht="31.5">
      <c r="A24" s="158" t="s">
        <v>323</v>
      </c>
      <c r="B24" s="159">
        <v>904</v>
      </c>
      <c r="C24" s="160">
        <v>7</v>
      </c>
      <c r="D24" s="160">
        <v>3</v>
      </c>
      <c r="E24" s="114" t="s">
        <v>324</v>
      </c>
      <c r="F24" s="115" t="s">
        <v>183</v>
      </c>
      <c r="G24" s="117">
        <f>9559.9+170</f>
        <v>9729.9</v>
      </c>
    </row>
    <row r="25" spans="1:7">
      <c r="A25" s="158" t="s">
        <v>325</v>
      </c>
      <c r="B25" s="159">
        <v>904</v>
      </c>
      <c r="C25" s="160">
        <v>7</v>
      </c>
      <c r="D25" s="160">
        <v>3</v>
      </c>
      <c r="E25" s="114" t="s">
        <v>326</v>
      </c>
      <c r="F25" s="115" t="s">
        <v>183</v>
      </c>
      <c r="G25" s="117">
        <v>21</v>
      </c>
    </row>
    <row r="26" spans="1:7">
      <c r="A26" s="158" t="s">
        <v>284</v>
      </c>
      <c r="B26" s="159">
        <v>904</v>
      </c>
      <c r="C26" s="160">
        <v>7</v>
      </c>
      <c r="D26" s="160">
        <v>3</v>
      </c>
      <c r="E26" s="114" t="s">
        <v>326</v>
      </c>
      <c r="F26" s="115" t="s">
        <v>285</v>
      </c>
      <c r="G26" s="117">
        <v>21</v>
      </c>
    </row>
    <row r="27" spans="1:7">
      <c r="A27" s="158" t="s">
        <v>200</v>
      </c>
      <c r="B27" s="159">
        <v>904</v>
      </c>
      <c r="C27" s="160">
        <v>7</v>
      </c>
      <c r="D27" s="160">
        <v>3</v>
      </c>
      <c r="E27" s="114" t="s">
        <v>328</v>
      </c>
      <c r="F27" s="115" t="s">
        <v>183</v>
      </c>
      <c r="G27" s="117">
        <v>5787.9</v>
      </c>
    </row>
    <row r="28" spans="1:7" ht="63">
      <c r="A28" s="158" t="s">
        <v>206</v>
      </c>
      <c r="B28" s="159">
        <v>904</v>
      </c>
      <c r="C28" s="160">
        <v>7</v>
      </c>
      <c r="D28" s="160">
        <v>3</v>
      </c>
      <c r="E28" s="114" t="s">
        <v>328</v>
      </c>
      <c r="F28" s="115" t="s">
        <v>207</v>
      </c>
      <c r="G28" s="117">
        <v>5323.5</v>
      </c>
    </row>
    <row r="29" spans="1:7" ht="31.5">
      <c r="A29" s="158" t="s">
        <v>190</v>
      </c>
      <c r="B29" s="159">
        <v>904</v>
      </c>
      <c r="C29" s="160">
        <v>7</v>
      </c>
      <c r="D29" s="160">
        <v>3</v>
      </c>
      <c r="E29" s="114" t="s">
        <v>328</v>
      </c>
      <c r="F29" s="115" t="s">
        <v>191</v>
      </c>
      <c r="G29" s="117">
        <v>464.4</v>
      </c>
    </row>
    <row r="30" spans="1:7" ht="141.75" customHeight="1">
      <c r="A30" s="158" t="s">
        <v>256</v>
      </c>
      <c r="B30" s="159">
        <v>904</v>
      </c>
      <c r="C30" s="160">
        <v>7</v>
      </c>
      <c r="D30" s="160">
        <v>3</v>
      </c>
      <c r="E30" s="114" t="s">
        <v>329</v>
      </c>
      <c r="F30" s="115" t="s">
        <v>183</v>
      </c>
      <c r="G30" s="117">
        <v>3751</v>
      </c>
    </row>
    <row r="31" spans="1:7" ht="63">
      <c r="A31" s="158" t="s">
        <v>206</v>
      </c>
      <c r="B31" s="159">
        <v>904</v>
      </c>
      <c r="C31" s="160">
        <v>7</v>
      </c>
      <c r="D31" s="160">
        <v>3</v>
      </c>
      <c r="E31" s="114" t="s">
        <v>329</v>
      </c>
      <c r="F31" s="115" t="s">
        <v>207</v>
      </c>
      <c r="G31" s="117">
        <v>3751</v>
      </c>
    </row>
    <row r="32" spans="1:7" ht="31.5">
      <c r="A32" s="158" t="s">
        <v>323</v>
      </c>
      <c r="B32" s="159">
        <v>904</v>
      </c>
      <c r="C32" s="160">
        <v>7</v>
      </c>
      <c r="D32" s="160">
        <v>3</v>
      </c>
      <c r="E32" s="114" t="s">
        <v>324</v>
      </c>
      <c r="F32" s="115" t="s">
        <v>183</v>
      </c>
      <c r="G32" s="117">
        <v>170</v>
      </c>
    </row>
    <row r="33" spans="1:7" ht="31.5">
      <c r="A33" s="158" t="s">
        <v>208</v>
      </c>
      <c r="B33" s="159">
        <v>904</v>
      </c>
      <c r="C33" s="160">
        <v>7</v>
      </c>
      <c r="D33" s="160">
        <v>3</v>
      </c>
      <c r="E33" s="114" t="s">
        <v>330</v>
      </c>
      <c r="F33" s="115" t="s">
        <v>183</v>
      </c>
      <c r="G33" s="117">
        <v>170</v>
      </c>
    </row>
    <row r="34" spans="1:7" ht="31.5">
      <c r="A34" s="158" t="s">
        <v>190</v>
      </c>
      <c r="B34" s="159">
        <v>904</v>
      </c>
      <c r="C34" s="160">
        <v>7</v>
      </c>
      <c r="D34" s="160">
        <v>3</v>
      </c>
      <c r="E34" s="114" t="s">
        <v>330</v>
      </c>
      <c r="F34" s="115" t="s">
        <v>191</v>
      </c>
      <c r="G34" s="117">
        <v>170</v>
      </c>
    </row>
    <row r="35" spans="1:7" ht="31.5">
      <c r="A35" s="158" t="s">
        <v>199</v>
      </c>
      <c r="B35" s="159">
        <v>904</v>
      </c>
      <c r="C35" s="160">
        <v>7</v>
      </c>
      <c r="D35" s="160">
        <v>5</v>
      </c>
      <c r="E35" s="114" t="s">
        <v>183</v>
      </c>
      <c r="F35" s="115" t="s">
        <v>183</v>
      </c>
      <c r="G35" s="117">
        <v>46</v>
      </c>
    </row>
    <row r="36" spans="1:7" ht="47.25">
      <c r="A36" s="158" t="s">
        <v>292</v>
      </c>
      <c r="B36" s="159">
        <v>904</v>
      </c>
      <c r="C36" s="160">
        <v>7</v>
      </c>
      <c r="D36" s="160">
        <v>5</v>
      </c>
      <c r="E36" s="114" t="s">
        <v>293</v>
      </c>
      <c r="F36" s="115" t="s">
        <v>183</v>
      </c>
      <c r="G36" s="117">
        <v>46</v>
      </c>
    </row>
    <row r="37" spans="1:7" ht="47.25">
      <c r="A37" s="158" t="s">
        <v>294</v>
      </c>
      <c r="B37" s="159">
        <v>904</v>
      </c>
      <c r="C37" s="160">
        <v>7</v>
      </c>
      <c r="D37" s="160">
        <v>5</v>
      </c>
      <c r="E37" s="114" t="s">
        <v>295</v>
      </c>
      <c r="F37" s="115" t="s">
        <v>183</v>
      </c>
      <c r="G37" s="117">
        <v>46</v>
      </c>
    </row>
    <row r="38" spans="1:7">
      <c r="A38" s="158" t="s">
        <v>296</v>
      </c>
      <c r="B38" s="159">
        <v>904</v>
      </c>
      <c r="C38" s="160">
        <v>7</v>
      </c>
      <c r="D38" s="160">
        <v>5</v>
      </c>
      <c r="E38" s="114" t="s">
        <v>297</v>
      </c>
      <c r="F38" s="115" t="s">
        <v>183</v>
      </c>
      <c r="G38" s="117">
        <v>10</v>
      </c>
    </row>
    <row r="39" spans="1:7" ht="31.5">
      <c r="A39" s="158" t="s">
        <v>197</v>
      </c>
      <c r="B39" s="159">
        <v>904</v>
      </c>
      <c r="C39" s="160">
        <v>7</v>
      </c>
      <c r="D39" s="160">
        <v>5</v>
      </c>
      <c r="E39" s="114" t="s">
        <v>298</v>
      </c>
      <c r="F39" s="115" t="s">
        <v>183</v>
      </c>
      <c r="G39" s="117">
        <v>10</v>
      </c>
    </row>
    <row r="40" spans="1:7" ht="31.5">
      <c r="A40" s="158" t="s">
        <v>190</v>
      </c>
      <c r="B40" s="159">
        <v>904</v>
      </c>
      <c r="C40" s="160">
        <v>7</v>
      </c>
      <c r="D40" s="160">
        <v>5</v>
      </c>
      <c r="E40" s="114" t="s">
        <v>298</v>
      </c>
      <c r="F40" s="115" t="s">
        <v>191</v>
      </c>
      <c r="G40" s="117">
        <v>10</v>
      </c>
    </row>
    <row r="41" spans="1:7" ht="31.5">
      <c r="A41" s="158" t="s">
        <v>303</v>
      </c>
      <c r="B41" s="159">
        <v>904</v>
      </c>
      <c r="C41" s="160">
        <v>7</v>
      </c>
      <c r="D41" s="160">
        <v>5</v>
      </c>
      <c r="E41" s="114" t="s">
        <v>304</v>
      </c>
      <c r="F41" s="115" t="s">
        <v>183</v>
      </c>
      <c r="G41" s="117">
        <v>10</v>
      </c>
    </row>
    <row r="42" spans="1:7" ht="31.5">
      <c r="A42" s="158" t="s">
        <v>197</v>
      </c>
      <c r="B42" s="159">
        <v>904</v>
      </c>
      <c r="C42" s="160">
        <v>7</v>
      </c>
      <c r="D42" s="160">
        <v>5</v>
      </c>
      <c r="E42" s="114" t="s">
        <v>305</v>
      </c>
      <c r="F42" s="115" t="s">
        <v>183</v>
      </c>
      <c r="G42" s="117">
        <v>10</v>
      </c>
    </row>
    <row r="43" spans="1:7" ht="31.5">
      <c r="A43" s="158" t="s">
        <v>190</v>
      </c>
      <c r="B43" s="159">
        <v>904</v>
      </c>
      <c r="C43" s="160">
        <v>7</v>
      </c>
      <c r="D43" s="160">
        <v>5</v>
      </c>
      <c r="E43" s="114" t="s">
        <v>305</v>
      </c>
      <c r="F43" s="115" t="s">
        <v>191</v>
      </c>
      <c r="G43" s="117">
        <v>10</v>
      </c>
    </row>
    <row r="44" spans="1:7" ht="31.5">
      <c r="A44" s="158" t="s">
        <v>313</v>
      </c>
      <c r="B44" s="159">
        <v>904</v>
      </c>
      <c r="C44" s="160">
        <v>7</v>
      </c>
      <c r="D44" s="160">
        <v>5</v>
      </c>
      <c r="E44" s="114" t="s">
        <v>314</v>
      </c>
      <c r="F44" s="115" t="s">
        <v>183</v>
      </c>
      <c r="G44" s="117">
        <v>10</v>
      </c>
    </row>
    <row r="45" spans="1:7" ht="31.5">
      <c r="A45" s="158" t="s">
        <v>197</v>
      </c>
      <c r="B45" s="159">
        <v>904</v>
      </c>
      <c r="C45" s="160">
        <v>7</v>
      </c>
      <c r="D45" s="160">
        <v>5</v>
      </c>
      <c r="E45" s="114" t="s">
        <v>317</v>
      </c>
      <c r="F45" s="115" t="s">
        <v>183</v>
      </c>
      <c r="G45" s="117">
        <v>10</v>
      </c>
    </row>
    <row r="46" spans="1:7" ht="31.5">
      <c r="A46" s="158" t="s">
        <v>190</v>
      </c>
      <c r="B46" s="159">
        <v>904</v>
      </c>
      <c r="C46" s="160">
        <v>7</v>
      </c>
      <c r="D46" s="160">
        <v>5</v>
      </c>
      <c r="E46" s="114" t="s">
        <v>317</v>
      </c>
      <c r="F46" s="115" t="s">
        <v>191</v>
      </c>
      <c r="G46" s="117">
        <v>10</v>
      </c>
    </row>
    <row r="47" spans="1:7" ht="31.5">
      <c r="A47" s="158" t="s">
        <v>323</v>
      </c>
      <c r="B47" s="159">
        <v>904</v>
      </c>
      <c r="C47" s="160">
        <v>7</v>
      </c>
      <c r="D47" s="160">
        <v>5</v>
      </c>
      <c r="E47" s="114" t="s">
        <v>324</v>
      </c>
      <c r="F47" s="115" t="s">
        <v>183</v>
      </c>
      <c r="G47" s="117">
        <v>16</v>
      </c>
    </row>
    <row r="48" spans="1:7" ht="31.5">
      <c r="A48" s="158" t="s">
        <v>197</v>
      </c>
      <c r="B48" s="159">
        <v>904</v>
      </c>
      <c r="C48" s="160">
        <v>7</v>
      </c>
      <c r="D48" s="160">
        <v>5</v>
      </c>
      <c r="E48" s="114" t="s">
        <v>327</v>
      </c>
      <c r="F48" s="115" t="s">
        <v>183</v>
      </c>
      <c r="G48" s="117">
        <v>16</v>
      </c>
    </row>
    <row r="49" spans="1:7" ht="31.5">
      <c r="A49" s="158" t="s">
        <v>190</v>
      </c>
      <c r="B49" s="159">
        <v>904</v>
      </c>
      <c r="C49" s="160">
        <v>7</v>
      </c>
      <c r="D49" s="160">
        <v>5</v>
      </c>
      <c r="E49" s="114" t="s">
        <v>327</v>
      </c>
      <c r="F49" s="115" t="s">
        <v>191</v>
      </c>
      <c r="G49" s="117">
        <v>16</v>
      </c>
    </row>
    <row r="50" spans="1:7">
      <c r="A50" s="158" t="s">
        <v>707</v>
      </c>
      <c r="B50" s="159">
        <v>904</v>
      </c>
      <c r="C50" s="160">
        <v>8</v>
      </c>
      <c r="D50" s="160"/>
      <c r="E50" s="114" t="s">
        <v>183</v>
      </c>
      <c r="F50" s="115" t="s">
        <v>183</v>
      </c>
      <c r="G50" s="117">
        <f>44048.9-170</f>
        <v>43878.9</v>
      </c>
    </row>
    <row r="51" spans="1:7">
      <c r="A51" s="158" t="s">
        <v>300</v>
      </c>
      <c r="B51" s="159">
        <v>904</v>
      </c>
      <c r="C51" s="160">
        <v>8</v>
      </c>
      <c r="D51" s="160">
        <v>1</v>
      </c>
      <c r="E51" s="114" t="s">
        <v>183</v>
      </c>
      <c r="F51" s="115" t="s">
        <v>183</v>
      </c>
      <c r="G51" s="117">
        <f>41949.7-170</f>
        <v>41779.699999999997</v>
      </c>
    </row>
    <row r="52" spans="1:7" ht="47.25">
      <c r="A52" s="158" t="s">
        <v>292</v>
      </c>
      <c r="B52" s="159">
        <v>904</v>
      </c>
      <c r="C52" s="160">
        <v>8</v>
      </c>
      <c r="D52" s="160">
        <v>1</v>
      </c>
      <c r="E52" s="114" t="s">
        <v>293</v>
      </c>
      <c r="F52" s="115" t="s">
        <v>183</v>
      </c>
      <c r="G52" s="117">
        <f>41615.5-170</f>
        <v>41445.5</v>
      </c>
    </row>
    <row r="53" spans="1:7" ht="47.25">
      <c r="A53" s="158" t="s">
        <v>294</v>
      </c>
      <c r="B53" s="159">
        <v>904</v>
      </c>
      <c r="C53" s="160">
        <v>8</v>
      </c>
      <c r="D53" s="160">
        <v>1</v>
      </c>
      <c r="E53" s="114" t="s">
        <v>295</v>
      </c>
      <c r="F53" s="115" t="s">
        <v>183</v>
      </c>
      <c r="G53" s="117">
        <f>41615.5-170</f>
        <v>41445.5</v>
      </c>
    </row>
    <row r="54" spans="1:7">
      <c r="A54" s="158" t="s">
        <v>296</v>
      </c>
      <c r="B54" s="159">
        <v>904</v>
      </c>
      <c r="C54" s="160">
        <v>8</v>
      </c>
      <c r="D54" s="160">
        <v>1</v>
      </c>
      <c r="E54" s="114" t="s">
        <v>297</v>
      </c>
      <c r="F54" s="115" t="s">
        <v>183</v>
      </c>
      <c r="G54" s="117">
        <f>2650.2</f>
        <v>2650.2</v>
      </c>
    </row>
    <row r="55" spans="1:7">
      <c r="A55" s="158" t="s">
        <v>200</v>
      </c>
      <c r="B55" s="159">
        <v>904</v>
      </c>
      <c r="C55" s="160">
        <v>8</v>
      </c>
      <c r="D55" s="160">
        <v>1</v>
      </c>
      <c r="E55" s="114" t="s">
        <v>299</v>
      </c>
      <c r="F55" s="115" t="s">
        <v>183</v>
      </c>
      <c r="G55" s="117">
        <v>1650.2</v>
      </c>
    </row>
    <row r="56" spans="1:7" ht="63">
      <c r="A56" s="158" t="s">
        <v>206</v>
      </c>
      <c r="B56" s="159">
        <v>904</v>
      </c>
      <c r="C56" s="160">
        <v>8</v>
      </c>
      <c r="D56" s="160">
        <v>1</v>
      </c>
      <c r="E56" s="114" t="s">
        <v>299</v>
      </c>
      <c r="F56" s="115" t="s">
        <v>207</v>
      </c>
      <c r="G56" s="117">
        <v>1365.5</v>
      </c>
    </row>
    <row r="57" spans="1:7" ht="31.5">
      <c r="A57" s="158" t="s">
        <v>190</v>
      </c>
      <c r="B57" s="159">
        <v>904</v>
      </c>
      <c r="C57" s="160">
        <v>8</v>
      </c>
      <c r="D57" s="160">
        <v>1</v>
      </c>
      <c r="E57" s="114" t="s">
        <v>299</v>
      </c>
      <c r="F57" s="115" t="s">
        <v>191</v>
      </c>
      <c r="G57" s="117">
        <v>277.3</v>
      </c>
    </row>
    <row r="58" spans="1:7">
      <c r="A58" s="158" t="s">
        <v>202</v>
      </c>
      <c r="B58" s="159">
        <v>904</v>
      </c>
      <c r="C58" s="160">
        <v>8</v>
      </c>
      <c r="D58" s="160">
        <v>1</v>
      </c>
      <c r="E58" s="114" t="s">
        <v>299</v>
      </c>
      <c r="F58" s="115" t="s">
        <v>203</v>
      </c>
      <c r="G58" s="117">
        <v>7.4</v>
      </c>
    </row>
    <row r="59" spans="1:7" ht="141" customHeight="1">
      <c r="A59" s="158" t="s">
        <v>256</v>
      </c>
      <c r="B59" s="159">
        <v>904</v>
      </c>
      <c r="C59" s="160">
        <v>8</v>
      </c>
      <c r="D59" s="160">
        <v>1</v>
      </c>
      <c r="E59" s="114" t="s">
        <v>301</v>
      </c>
      <c r="F59" s="115" t="s">
        <v>183</v>
      </c>
      <c r="G59" s="117">
        <v>960</v>
      </c>
    </row>
    <row r="60" spans="1:7" ht="63">
      <c r="A60" s="158" t="s">
        <v>206</v>
      </c>
      <c r="B60" s="159">
        <v>904</v>
      </c>
      <c r="C60" s="160">
        <v>8</v>
      </c>
      <c r="D60" s="160">
        <v>1</v>
      </c>
      <c r="E60" s="114" t="s">
        <v>301</v>
      </c>
      <c r="F60" s="115" t="s">
        <v>207</v>
      </c>
      <c r="G60" s="117">
        <v>960</v>
      </c>
    </row>
    <row r="61" spans="1:7" ht="31.5">
      <c r="A61" s="158" t="s">
        <v>208</v>
      </c>
      <c r="B61" s="159">
        <v>904</v>
      </c>
      <c r="C61" s="160">
        <v>8</v>
      </c>
      <c r="D61" s="160">
        <v>1</v>
      </c>
      <c r="E61" s="114" t="s">
        <v>302</v>
      </c>
      <c r="F61" s="115" t="s">
        <v>183</v>
      </c>
      <c r="G61" s="117">
        <v>40</v>
      </c>
    </row>
    <row r="62" spans="1:7" ht="31.5">
      <c r="A62" s="158" t="s">
        <v>190</v>
      </c>
      <c r="B62" s="159">
        <v>904</v>
      </c>
      <c r="C62" s="160">
        <v>8</v>
      </c>
      <c r="D62" s="160">
        <v>1</v>
      </c>
      <c r="E62" s="114" t="s">
        <v>302</v>
      </c>
      <c r="F62" s="115" t="s">
        <v>191</v>
      </c>
      <c r="G62" s="117">
        <v>40</v>
      </c>
    </row>
    <row r="63" spans="1:7" ht="31.5">
      <c r="A63" s="158" t="s">
        <v>303</v>
      </c>
      <c r="B63" s="159">
        <v>904</v>
      </c>
      <c r="C63" s="160">
        <v>8</v>
      </c>
      <c r="D63" s="160">
        <v>1</v>
      </c>
      <c r="E63" s="114" t="s">
        <v>304</v>
      </c>
      <c r="F63" s="115" t="s">
        <v>183</v>
      </c>
      <c r="G63" s="117">
        <v>23599.1</v>
      </c>
    </row>
    <row r="64" spans="1:7">
      <c r="A64" s="158" t="s">
        <v>200</v>
      </c>
      <c r="B64" s="159">
        <v>904</v>
      </c>
      <c r="C64" s="160">
        <v>8</v>
      </c>
      <c r="D64" s="160">
        <v>1</v>
      </c>
      <c r="E64" s="114" t="s">
        <v>306</v>
      </c>
      <c r="F64" s="115" t="s">
        <v>183</v>
      </c>
      <c r="G64" s="117">
        <v>14716.4</v>
      </c>
    </row>
    <row r="65" spans="1:7" ht="63">
      <c r="A65" s="158" t="s">
        <v>206</v>
      </c>
      <c r="B65" s="159">
        <v>904</v>
      </c>
      <c r="C65" s="160">
        <v>8</v>
      </c>
      <c r="D65" s="160">
        <v>1</v>
      </c>
      <c r="E65" s="114" t="s">
        <v>306</v>
      </c>
      <c r="F65" s="115" t="s">
        <v>207</v>
      </c>
      <c r="G65" s="117">
        <v>11737.6</v>
      </c>
    </row>
    <row r="66" spans="1:7" ht="31.5">
      <c r="A66" s="158" t="s">
        <v>190</v>
      </c>
      <c r="B66" s="159">
        <v>904</v>
      </c>
      <c r="C66" s="160">
        <v>8</v>
      </c>
      <c r="D66" s="160">
        <v>1</v>
      </c>
      <c r="E66" s="114" t="s">
        <v>306</v>
      </c>
      <c r="F66" s="115" t="s">
        <v>191</v>
      </c>
      <c r="G66" s="117">
        <v>2965.7</v>
      </c>
    </row>
    <row r="67" spans="1:7">
      <c r="A67" s="158" t="s">
        <v>202</v>
      </c>
      <c r="B67" s="159">
        <v>904</v>
      </c>
      <c r="C67" s="160">
        <v>8</v>
      </c>
      <c r="D67" s="160">
        <v>1</v>
      </c>
      <c r="E67" s="114" t="s">
        <v>306</v>
      </c>
      <c r="F67" s="115" t="s">
        <v>203</v>
      </c>
      <c r="G67" s="117">
        <v>13.1</v>
      </c>
    </row>
    <row r="68" spans="1:7" ht="141" customHeight="1">
      <c r="A68" s="158" t="s">
        <v>256</v>
      </c>
      <c r="B68" s="159">
        <v>904</v>
      </c>
      <c r="C68" s="160">
        <v>8</v>
      </c>
      <c r="D68" s="160">
        <v>1</v>
      </c>
      <c r="E68" s="114" t="s">
        <v>307</v>
      </c>
      <c r="F68" s="115" t="s">
        <v>183</v>
      </c>
      <c r="G68" s="117">
        <v>8278</v>
      </c>
    </row>
    <row r="69" spans="1:7" ht="63">
      <c r="A69" s="158" t="s">
        <v>206</v>
      </c>
      <c r="B69" s="159">
        <v>904</v>
      </c>
      <c r="C69" s="160">
        <v>8</v>
      </c>
      <c r="D69" s="160">
        <v>1</v>
      </c>
      <c r="E69" s="114" t="s">
        <v>307</v>
      </c>
      <c r="F69" s="115" t="s">
        <v>207</v>
      </c>
      <c r="G69" s="117">
        <v>8278</v>
      </c>
    </row>
    <row r="70" spans="1:7" ht="31.5">
      <c r="A70" s="158" t="s">
        <v>308</v>
      </c>
      <c r="B70" s="159">
        <v>904</v>
      </c>
      <c r="C70" s="160">
        <v>8</v>
      </c>
      <c r="D70" s="160">
        <v>1</v>
      </c>
      <c r="E70" s="114" t="s">
        <v>309</v>
      </c>
      <c r="F70" s="115" t="s">
        <v>183</v>
      </c>
      <c r="G70" s="117">
        <v>39.700000000000003</v>
      </c>
    </row>
    <row r="71" spans="1:7" ht="31.5">
      <c r="A71" s="158" t="s">
        <v>190</v>
      </c>
      <c r="B71" s="159">
        <v>904</v>
      </c>
      <c r="C71" s="160">
        <v>8</v>
      </c>
      <c r="D71" s="160">
        <v>1</v>
      </c>
      <c r="E71" s="114" t="s">
        <v>309</v>
      </c>
      <c r="F71" s="115" t="s">
        <v>191</v>
      </c>
      <c r="G71" s="117">
        <v>39.700000000000003</v>
      </c>
    </row>
    <row r="72" spans="1:7" ht="31.5">
      <c r="A72" s="158" t="s">
        <v>310</v>
      </c>
      <c r="B72" s="159">
        <v>904</v>
      </c>
      <c r="C72" s="160">
        <v>8</v>
      </c>
      <c r="D72" s="160">
        <v>1</v>
      </c>
      <c r="E72" s="114" t="s">
        <v>311</v>
      </c>
      <c r="F72" s="115" t="s">
        <v>183</v>
      </c>
      <c r="G72" s="117">
        <v>235</v>
      </c>
    </row>
    <row r="73" spans="1:7" ht="31.5">
      <c r="A73" s="158" t="s">
        <v>190</v>
      </c>
      <c r="B73" s="159">
        <v>904</v>
      </c>
      <c r="C73" s="160">
        <v>8</v>
      </c>
      <c r="D73" s="160">
        <v>1</v>
      </c>
      <c r="E73" s="114" t="s">
        <v>311</v>
      </c>
      <c r="F73" s="115" t="s">
        <v>191</v>
      </c>
      <c r="G73" s="117">
        <v>235</v>
      </c>
    </row>
    <row r="74" spans="1:7" ht="31.5">
      <c r="A74" s="158" t="s">
        <v>208</v>
      </c>
      <c r="B74" s="159">
        <v>904</v>
      </c>
      <c r="C74" s="160">
        <v>8</v>
      </c>
      <c r="D74" s="160">
        <v>1</v>
      </c>
      <c r="E74" s="114" t="s">
        <v>312</v>
      </c>
      <c r="F74" s="115" t="s">
        <v>183</v>
      </c>
      <c r="G74" s="117">
        <v>330</v>
      </c>
    </row>
    <row r="75" spans="1:7" ht="31.5">
      <c r="A75" s="158" t="s">
        <v>190</v>
      </c>
      <c r="B75" s="159">
        <v>904</v>
      </c>
      <c r="C75" s="160">
        <v>8</v>
      </c>
      <c r="D75" s="160">
        <v>1</v>
      </c>
      <c r="E75" s="114" t="s">
        <v>312</v>
      </c>
      <c r="F75" s="115" t="s">
        <v>191</v>
      </c>
      <c r="G75" s="117">
        <v>330</v>
      </c>
    </row>
    <row r="76" spans="1:7" ht="31.5">
      <c r="A76" s="158" t="s">
        <v>313</v>
      </c>
      <c r="B76" s="159">
        <v>904</v>
      </c>
      <c r="C76" s="160">
        <v>8</v>
      </c>
      <c r="D76" s="160">
        <v>1</v>
      </c>
      <c r="E76" s="114" t="s">
        <v>314</v>
      </c>
      <c r="F76" s="115" t="s">
        <v>183</v>
      </c>
      <c r="G76" s="117">
        <v>15196.2</v>
      </c>
    </row>
    <row r="77" spans="1:7" ht="47.25">
      <c r="A77" s="158" t="s">
        <v>315</v>
      </c>
      <c r="B77" s="159">
        <v>904</v>
      </c>
      <c r="C77" s="160">
        <v>8</v>
      </c>
      <c r="D77" s="160">
        <v>1</v>
      </c>
      <c r="E77" s="114" t="s">
        <v>316</v>
      </c>
      <c r="F77" s="115" t="s">
        <v>183</v>
      </c>
      <c r="G77" s="117">
        <v>360.4</v>
      </c>
    </row>
    <row r="78" spans="1:7" ht="31.5">
      <c r="A78" s="158" t="s">
        <v>190</v>
      </c>
      <c r="B78" s="159">
        <v>904</v>
      </c>
      <c r="C78" s="160">
        <v>8</v>
      </c>
      <c r="D78" s="160">
        <v>1</v>
      </c>
      <c r="E78" s="114" t="s">
        <v>316</v>
      </c>
      <c r="F78" s="115" t="s">
        <v>191</v>
      </c>
      <c r="G78" s="117">
        <v>360.4</v>
      </c>
    </row>
    <row r="79" spans="1:7">
      <c r="A79" s="158" t="s">
        <v>200</v>
      </c>
      <c r="B79" s="159">
        <v>904</v>
      </c>
      <c r="C79" s="160">
        <v>8</v>
      </c>
      <c r="D79" s="160">
        <v>1</v>
      </c>
      <c r="E79" s="114" t="s">
        <v>318</v>
      </c>
      <c r="F79" s="115" t="s">
        <v>183</v>
      </c>
      <c r="G79" s="117">
        <v>8078.1</v>
      </c>
    </row>
    <row r="80" spans="1:7" ht="63">
      <c r="A80" s="158" t="s">
        <v>206</v>
      </c>
      <c r="B80" s="159">
        <v>904</v>
      </c>
      <c r="C80" s="160">
        <v>8</v>
      </c>
      <c r="D80" s="160">
        <v>1</v>
      </c>
      <c r="E80" s="114" t="s">
        <v>318</v>
      </c>
      <c r="F80" s="115" t="s">
        <v>207</v>
      </c>
      <c r="G80" s="117">
        <v>6976</v>
      </c>
    </row>
    <row r="81" spans="1:7" ht="31.5">
      <c r="A81" s="158" t="s">
        <v>190</v>
      </c>
      <c r="B81" s="159">
        <v>904</v>
      </c>
      <c r="C81" s="160">
        <v>8</v>
      </c>
      <c r="D81" s="160">
        <v>1</v>
      </c>
      <c r="E81" s="114" t="s">
        <v>318</v>
      </c>
      <c r="F81" s="115" t="s">
        <v>191</v>
      </c>
      <c r="G81" s="117">
        <v>1082.3</v>
      </c>
    </row>
    <row r="82" spans="1:7">
      <c r="A82" s="158" t="s">
        <v>202</v>
      </c>
      <c r="B82" s="159">
        <v>904</v>
      </c>
      <c r="C82" s="160">
        <v>8</v>
      </c>
      <c r="D82" s="160">
        <v>1</v>
      </c>
      <c r="E82" s="114" t="s">
        <v>318</v>
      </c>
      <c r="F82" s="115" t="s">
        <v>203</v>
      </c>
      <c r="G82" s="117">
        <v>19.8</v>
      </c>
    </row>
    <row r="83" spans="1:7" ht="141" customHeight="1">
      <c r="A83" s="158" t="s">
        <v>256</v>
      </c>
      <c r="B83" s="159">
        <v>904</v>
      </c>
      <c r="C83" s="160">
        <v>8</v>
      </c>
      <c r="D83" s="160">
        <v>1</v>
      </c>
      <c r="E83" s="114" t="s">
        <v>319</v>
      </c>
      <c r="F83" s="115" t="s">
        <v>183</v>
      </c>
      <c r="G83" s="117">
        <v>4919</v>
      </c>
    </row>
    <row r="84" spans="1:7" ht="63">
      <c r="A84" s="158" t="s">
        <v>206</v>
      </c>
      <c r="B84" s="159">
        <v>904</v>
      </c>
      <c r="C84" s="160">
        <v>8</v>
      </c>
      <c r="D84" s="160">
        <v>1</v>
      </c>
      <c r="E84" s="114" t="s">
        <v>319</v>
      </c>
      <c r="F84" s="115" t="s">
        <v>207</v>
      </c>
      <c r="G84" s="117">
        <v>4919</v>
      </c>
    </row>
    <row r="85" spans="1:7">
      <c r="A85" s="158" t="s">
        <v>320</v>
      </c>
      <c r="B85" s="159">
        <v>904</v>
      </c>
      <c r="C85" s="160">
        <v>8</v>
      </c>
      <c r="D85" s="160">
        <v>1</v>
      </c>
      <c r="E85" s="114" t="s">
        <v>321</v>
      </c>
      <c r="F85" s="115" t="s">
        <v>183</v>
      </c>
      <c r="G85" s="117">
        <v>1378.9</v>
      </c>
    </row>
    <row r="86" spans="1:7" ht="31.5">
      <c r="A86" s="158" t="s">
        <v>190</v>
      </c>
      <c r="B86" s="159">
        <v>904</v>
      </c>
      <c r="C86" s="160">
        <v>8</v>
      </c>
      <c r="D86" s="160">
        <v>1</v>
      </c>
      <c r="E86" s="114" t="s">
        <v>321</v>
      </c>
      <c r="F86" s="115" t="s">
        <v>191</v>
      </c>
      <c r="G86" s="117">
        <v>1378.9</v>
      </c>
    </row>
    <row r="87" spans="1:7" ht="31.5">
      <c r="A87" s="158" t="s">
        <v>208</v>
      </c>
      <c r="B87" s="159">
        <v>904</v>
      </c>
      <c r="C87" s="160">
        <v>8</v>
      </c>
      <c r="D87" s="160">
        <v>1</v>
      </c>
      <c r="E87" s="114" t="s">
        <v>322</v>
      </c>
      <c r="F87" s="115" t="s">
        <v>183</v>
      </c>
      <c r="G87" s="117">
        <v>459.8</v>
      </c>
    </row>
    <row r="88" spans="1:7" ht="31.5">
      <c r="A88" s="158" t="s">
        <v>190</v>
      </c>
      <c r="B88" s="159">
        <v>904</v>
      </c>
      <c r="C88" s="160">
        <v>8</v>
      </c>
      <c r="D88" s="160">
        <v>1</v>
      </c>
      <c r="E88" s="114" t="s">
        <v>322</v>
      </c>
      <c r="F88" s="115" t="s">
        <v>191</v>
      </c>
      <c r="G88" s="117">
        <v>459.8</v>
      </c>
    </row>
    <row r="89" spans="1:7" ht="47.25">
      <c r="A89" s="158" t="s">
        <v>343</v>
      </c>
      <c r="B89" s="159">
        <v>904</v>
      </c>
      <c r="C89" s="160">
        <v>8</v>
      </c>
      <c r="D89" s="160">
        <v>1</v>
      </c>
      <c r="E89" s="114" t="s">
        <v>344</v>
      </c>
      <c r="F89" s="115" t="s">
        <v>183</v>
      </c>
      <c r="G89" s="117">
        <v>107</v>
      </c>
    </row>
    <row r="90" spans="1:7" ht="47.25">
      <c r="A90" s="158" t="s">
        <v>364</v>
      </c>
      <c r="B90" s="159">
        <v>904</v>
      </c>
      <c r="C90" s="160">
        <v>8</v>
      </c>
      <c r="D90" s="160">
        <v>1</v>
      </c>
      <c r="E90" s="114" t="s">
        <v>365</v>
      </c>
      <c r="F90" s="115" t="s">
        <v>183</v>
      </c>
      <c r="G90" s="117">
        <v>107</v>
      </c>
    </row>
    <row r="91" spans="1:7" ht="47.25">
      <c r="A91" s="158" t="s">
        <v>366</v>
      </c>
      <c r="B91" s="159">
        <v>904</v>
      </c>
      <c r="C91" s="160">
        <v>8</v>
      </c>
      <c r="D91" s="160">
        <v>1</v>
      </c>
      <c r="E91" s="114" t="s">
        <v>367</v>
      </c>
      <c r="F91" s="115" t="s">
        <v>183</v>
      </c>
      <c r="G91" s="117">
        <v>107</v>
      </c>
    </row>
    <row r="92" spans="1:7" ht="63">
      <c r="A92" s="158" t="s">
        <v>278</v>
      </c>
      <c r="B92" s="159">
        <v>904</v>
      </c>
      <c r="C92" s="160">
        <v>8</v>
      </c>
      <c r="D92" s="160">
        <v>1</v>
      </c>
      <c r="E92" s="114" t="s">
        <v>368</v>
      </c>
      <c r="F92" s="115" t="s">
        <v>183</v>
      </c>
      <c r="G92" s="117">
        <v>107</v>
      </c>
    </row>
    <row r="93" spans="1:7" ht="31.5">
      <c r="A93" s="158" t="s">
        <v>190</v>
      </c>
      <c r="B93" s="159">
        <v>904</v>
      </c>
      <c r="C93" s="160">
        <v>8</v>
      </c>
      <c r="D93" s="160">
        <v>1</v>
      </c>
      <c r="E93" s="114" t="s">
        <v>368</v>
      </c>
      <c r="F93" s="115" t="s">
        <v>191</v>
      </c>
      <c r="G93" s="117">
        <v>107</v>
      </c>
    </row>
    <row r="94" spans="1:7" ht="47.25">
      <c r="A94" s="158" t="s">
        <v>608</v>
      </c>
      <c r="B94" s="159">
        <v>904</v>
      </c>
      <c r="C94" s="160">
        <v>8</v>
      </c>
      <c r="D94" s="160">
        <v>1</v>
      </c>
      <c r="E94" s="114" t="s">
        <v>609</v>
      </c>
      <c r="F94" s="115" t="s">
        <v>183</v>
      </c>
      <c r="G94" s="117">
        <v>227.2</v>
      </c>
    </row>
    <row r="95" spans="1:7" ht="47.25">
      <c r="A95" s="158" t="s">
        <v>610</v>
      </c>
      <c r="B95" s="159">
        <v>904</v>
      </c>
      <c r="C95" s="160">
        <v>8</v>
      </c>
      <c r="D95" s="160">
        <v>1</v>
      </c>
      <c r="E95" s="114" t="s">
        <v>611</v>
      </c>
      <c r="F95" s="115" t="s">
        <v>183</v>
      </c>
      <c r="G95" s="117">
        <v>227.2</v>
      </c>
    </row>
    <row r="96" spans="1:7" ht="63">
      <c r="A96" s="158" t="s">
        <v>612</v>
      </c>
      <c r="B96" s="159">
        <v>904</v>
      </c>
      <c r="C96" s="160">
        <v>8</v>
      </c>
      <c r="D96" s="160">
        <v>1</v>
      </c>
      <c r="E96" s="114" t="s">
        <v>613</v>
      </c>
      <c r="F96" s="115" t="s">
        <v>183</v>
      </c>
      <c r="G96" s="117">
        <v>227.2</v>
      </c>
    </row>
    <row r="97" spans="1:7" ht="32.25" customHeight="1">
      <c r="A97" s="158" t="s">
        <v>614</v>
      </c>
      <c r="B97" s="159">
        <v>904</v>
      </c>
      <c r="C97" s="160">
        <v>8</v>
      </c>
      <c r="D97" s="160">
        <v>1</v>
      </c>
      <c r="E97" s="114" t="s">
        <v>615</v>
      </c>
      <c r="F97" s="115" t="s">
        <v>183</v>
      </c>
      <c r="G97" s="117">
        <v>227.2</v>
      </c>
    </row>
    <row r="98" spans="1:7" ht="31.5">
      <c r="A98" s="158" t="s">
        <v>190</v>
      </c>
      <c r="B98" s="159">
        <v>904</v>
      </c>
      <c r="C98" s="160">
        <v>8</v>
      </c>
      <c r="D98" s="160">
        <v>1</v>
      </c>
      <c r="E98" s="114" t="s">
        <v>615</v>
      </c>
      <c r="F98" s="115" t="s">
        <v>191</v>
      </c>
      <c r="G98" s="117">
        <v>227.2</v>
      </c>
    </row>
    <row r="99" spans="1:7">
      <c r="A99" s="158" t="s">
        <v>337</v>
      </c>
      <c r="B99" s="159">
        <v>904</v>
      </c>
      <c r="C99" s="160">
        <v>8</v>
      </c>
      <c r="D99" s="160">
        <v>4</v>
      </c>
      <c r="E99" s="114" t="s">
        <v>183</v>
      </c>
      <c r="F99" s="115" t="s">
        <v>183</v>
      </c>
      <c r="G99" s="117">
        <v>2099.1999999999998</v>
      </c>
    </row>
    <row r="100" spans="1:7" ht="47.25">
      <c r="A100" s="158" t="s">
        <v>292</v>
      </c>
      <c r="B100" s="159">
        <v>904</v>
      </c>
      <c r="C100" s="160">
        <v>8</v>
      </c>
      <c r="D100" s="160">
        <v>4</v>
      </c>
      <c r="E100" s="114" t="s">
        <v>293</v>
      </c>
      <c r="F100" s="115" t="s">
        <v>183</v>
      </c>
      <c r="G100" s="117">
        <v>2099.1999999999998</v>
      </c>
    </row>
    <row r="101" spans="1:7" ht="47.25">
      <c r="A101" s="158" t="s">
        <v>331</v>
      </c>
      <c r="B101" s="159">
        <v>904</v>
      </c>
      <c r="C101" s="160">
        <v>8</v>
      </c>
      <c r="D101" s="160">
        <v>4</v>
      </c>
      <c r="E101" s="114" t="s">
        <v>332</v>
      </c>
      <c r="F101" s="115" t="s">
        <v>183</v>
      </c>
      <c r="G101" s="117">
        <v>2099.1999999999998</v>
      </c>
    </row>
    <row r="102" spans="1:7" ht="31.5">
      <c r="A102" s="158" t="s">
        <v>333</v>
      </c>
      <c r="B102" s="159">
        <v>904</v>
      </c>
      <c r="C102" s="160">
        <v>8</v>
      </c>
      <c r="D102" s="160">
        <v>4</v>
      </c>
      <c r="E102" s="114" t="s">
        <v>334</v>
      </c>
      <c r="F102" s="115" t="s">
        <v>183</v>
      </c>
      <c r="G102" s="117">
        <v>2099.1999999999998</v>
      </c>
    </row>
    <row r="103" spans="1:7">
      <c r="A103" s="158" t="s">
        <v>335</v>
      </c>
      <c r="B103" s="159">
        <v>904</v>
      </c>
      <c r="C103" s="160">
        <v>8</v>
      </c>
      <c r="D103" s="160">
        <v>4</v>
      </c>
      <c r="E103" s="114" t="s">
        <v>336</v>
      </c>
      <c r="F103" s="115" t="s">
        <v>183</v>
      </c>
      <c r="G103" s="117">
        <v>1409.2</v>
      </c>
    </row>
    <row r="104" spans="1:7" ht="63">
      <c r="A104" s="158" t="s">
        <v>206</v>
      </c>
      <c r="B104" s="159">
        <v>904</v>
      </c>
      <c r="C104" s="160">
        <v>8</v>
      </c>
      <c r="D104" s="160">
        <v>4</v>
      </c>
      <c r="E104" s="114" t="s">
        <v>336</v>
      </c>
      <c r="F104" s="115" t="s">
        <v>207</v>
      </c>
      <c r="G104" s="117">
        <v>1406.3</v>
      </c>
    </row>
    <row r="105" spans="1:7" ht="31.5">
      <c r="A105" s="158" t="s">
        <v>190</v>
      </c>
      <c r="B105" s="159">
        <v>904</v>
      </c>
      <c r="C105" s="160">
        <v>8</v>
      </c>
      <c r="D105" s="160">
        <v>4</v>
      </c>
      <c r="E105" s="114" t="s">
        <v>336</v>
      </c>
      <c r="F105" s="115" t="s">
        <v>191</v>
      </c>
      <c r="G105" s="117">
        <v>2.9</v>
      </c>
    </row>
    <row r="106" spans="1:7" ht="141" customHeight="1">
      <c r="A106" s="158" t="s">
        <v>256</v>
      </c>
      <c r="B106" s="159">
        <v>904</v>
      </c>
      <c r="C106" s="160">
        <v>8</v>
      </c>
      <c r="D106" s="160">
        <v>4</v>
      </c>
      <c r="E106" s="114" t="s">
        <v>338</v>
      </c>
      <c r="F106" s="115" t="s">
        <v>183</v>
      </c>
      <c r="G106" s="117">
        <v>690</v>
      </c>
    </row>
    <row r="107" spans="1:7" ht="63">
      <c r="A107" s="158" t="s">
        <v>206</v>
      </c>
      <c r="B107" s="159">
        <v>904</v>
      </c>
      <c r="C107" s="160">
        <v>8</v>
      </c>
      <c r="D107" s="160">
        <v>4</v>
      </c>
      <c r="E107" s="114" t="s">
        <v>338</v>
      </c>
      <c r="F107" s="115" t="s">
        <v>207</v>
      </c>
      <c r="G107" s="117">
        <v>690</v>
      </c>
    </row>
    <row r="108" spans="1:7" s="107" customFormat="1">
      <c r="A108" s="155" t="s">
        <v>720</v>
      </c>
      <c r="B108" s="156">
        <v>907</v>
      </c>
      <c r="C108" s="157"/>
      <c r="D108" s="157"/>
      <c r="E108" s="109" t="s">
        <v>183</v>
      </c>
      <c r="F108" s="110" t="s">
        <v>183</v>
      </c>
      <c r="G108" s="112">
        <v>945653.7</v>
      </c>
    </row>
    <row r="109" spans="1:7">
      <c r="A109" s="158" t="s">
        <v>706</v>
      </c>
      <c r="B109" s="159">
        <v>907</v>
      </c>
      <c r="C109" s="160">
        <v>7</v>
      </c>
      <c r="D109" s="160"/>
      <c r="E109" s="114" t="s">
        <v>183</v>
      </c>
      <c r="F109" s="115" t="s">
        <v>183</v>
      </c>
      <c r="G109" s="117">
        <v>915325.1</v>
      </c>
    </row>
    <row r="110" spans="1:7">
      <c r="A110" s="158" t="s">
        <v>192</v>
      </c>
      <c r="B110" s="159">
        <v>907</v>
      </c>
      <c r="C110" s="160">
        <v>7</v>
      </c>
      <c r="D110" s="160">
        <v>1</v>
      </c>
      <c r="E110" s="114" t="s">
        <v>183</v>
      </c>
      <c r="F110" s="115" t="s">
        <v>183</v>
      </c>
      <c r="G110" s="117">
        <v>250241.7</v>
      </c>
    </row>
    <row r="111" spans="1:7" ht="31.5">
      <c r="A111" s="158" t="s">
        <v>181</v>
      </c>
      <c r="B111" s="159">
        <v>907</v>
      </c>
      <c r="C111" s="160">
        <v>7</v>
      </c>
      <c r="D111" s="160">
        <v>1</v>
      </c>
      <c r="E111" s="114" t="s">
        <v>182</v>
      </c>
      <c r="F111" s="115" t="s">
        <v>183</v>
      </c>
      <c r="G111" s="117">
        <v>250238.9</v>
      </c>
    </row>
    <row r="112" spans="1:7" ht="31.5">
      <c r="A112" s="158" t="s">
        <v>184</v>
      </c>
      <c r="B112" s="159">
        <v>907</v>
      </c>
      <c r="C112" s="160">
        <v>7</v>
      </c>
      <c r="D112" s="160">
        <v>1</v>
      </c>
      <c r="E112" s="114" t="s">
        <v>185</v>
      </c>
      <c r="F112" s="115" t="s">
        <v>183</v>
      </c>
      <c r="G112" s="117">
        <v>250238.9</v>
      </c>
    </row>
    <row r="113" spans="1:7" ht="31.5">
      <c r="A113" s="158" t="s">
        <v>186</v>
      </c>
      <c r="B113" s="159">
        <v>907</v>
      </c>
      <c r="C113" s="160">
        <v>7</v>
      </c>
      <c r="D113" s="160">
        <v>1</v>
      </c>
      <c r="E113" s="114" t="s">
        <v>187</v>
      </c>
      <c r="F113" s="115" t="s">
        <v>183</v>
      </c>
      <c r="G113" s="117">
        <v>250238.9</v>
      </c>
    </row>
    <row r="114" spans="1:7" ht="31.5">
      <c r="A114" s="158" t="s">
        <v>188</v>
      </c>
      <c r="B114" s="159">
        <v>907</v>
      </c>
      <c r="C114" s="160">
        <v>7</v>
      </c>
      <c r="D114" s="160">
        <v>1</v>
      </c>
      <c r="E114" s="114" t="s">
        <v>189</v>
      </c>
      <c r="F114" s="115" t="s">
        <v>183</v>
      </c>
      <c r="G114" s="117">
        <v>1691.6</v>
      </c>
    </row>
    <row r="115" spans="1:7" ht="31.5">
      <c r="A115" s="158" t="s">
        <v>190</v>
      </c>
      <c r="B115" s="159">
        <v>907</v>
      </c>
      <c r="C115" s="160">
        <v>7</v>
      </c>
      <c r="D115" s="160">
        <v>1</v>
      </c>
      <c r="E115" s="114" t="s">
        <v>189</v>
      </c>
      <c r="F115" s="115" t="s">
        <v>191</v>
      </c>
      <c r="G115" s="117">
        <v>1691.6</v>
      </c>
    </row>
    <row r="116" spans="1:7">
      <c r="A116" s="158" t="s">
        <v>193</v>
      </c>
      <c r="B116" s="159">
        <v>907</v>
      </c>
      <c r="C116" s="160">
        <v>7</v>
      </c>
      <c r="D116" s="160">
        <v>1</v>
      </c>
      <c r="E116" s="114" t="s">
        <v>194</v>
      </c>
      <c r="F116" s="115" t="s">
        <v>183</v>
      </c>
      <c r="G116" s="117">
        <v>1100</v>
      </c>
    </row>
    <row r="117" spans="1:7" ht="31.5">
      <c r="A117" s="158" t="s">
        <v>190</v>
      </c>
      <c r="B117" s="159">
        <v>907</v>
      </c>
      <c r="C117" s="160">
        <v>7</v>
      </c>
      <c r="D117" s="160">
        <v>1</v>
      </c>
      <c r="E117" s="114" t="s">
        <v>194</v>
      </c>
      <c r="F117" s="115" t="s">
        <v>191</v>
      </c>
      <c r="G117" s="117">
        <v>1100</v>
      </c>
    </row>
    <row r="118" spans="1:7">
      <c r="A118" s="158" t="s">
        <v>195</v>
      </c>
      <c r="B118" s="159">
        <v>907</v>
      </c>
      <c r="C118" s="160">
        <v>7</v>
      </c>
      <c r="D118" s="160">
        <v>1</v>
      </c>
      <c r="E118" s="114" t="s">
        <v>196</v>
      </c>
      <c r="F118" s="115" t="s">
        <v>183</v>
      </c>
      <c r="G118" s="117">
        <v>33.4</v>
      </c>
    </row>
    <row r="119" spans="1:7" ht="31.5">
      <c r="A119" s="158" t="s">
        <v>190</v>
      </c>
      <c r="B119" s="159">
        <v>907</v>
      </c>
      <c r="C119" s="160">
        <v>7</v>
      </c>
      <c r="D119" s="160">
        <v>1</v>
      </c>
      <c r="E119" s="114" t="s">
        <v>196</v>
      </c>
      <c r="F119" s="115" t="s">
        <v>191</v>
      </c>
      <c r="G119" s="117">
        <v>33.4</v>
      </c>
    </row>
    <row r="120" spans="1:7">
      <c r="A120" s="158" t="s">
        <v>200</v>
      </c>
      <c r="B120" s="159">
        <v>907</v>
      </c>
      <c r="C120" s="160">
        <v>7</v>
      </c>
      <c r="D120" s="160">
        <v>1</v>
      </c>
      <c r="E120" s="114" t="s">
        <v>201</v>
      </c>
      <c r="F120" s="115" t="s">
        <v>183</v>
      </c>
      <c r="G120" s="117">
        <v>39546.300000000003</v>
      </c>
    </row>
    <row r="121" spans="1:7" ht="31.5">
      <c r="A121" s="158" t="s">
        <v>190</v>
      </c>
      <c r="B121" s="159">
        <v>907</v>
      </c>
      <c r="C121" s="160">
        <v>7</v>
      </c>
      <c r="D121" s="160">
        <v>1</v>
      </c>
      <c r="E121" s="114" t="s">
        <v>201</v>
      </c>
      <c r="F121" s="115" t="s">
        <v>191</v>
      </c>
      <c r="G121" s="117">
        <v>38872.6</v>
      </c>
    </row>
    <row r="122" spans="1:7">
      <c r="A122" s="158" t="s">
        <v>202</v>
      </c>
      <c r="B122" s="159">
        <v>907</v>
      </c>
      <c r="C122" s="160">
        <v>7</v>
      </c>
      <c r="D122" s="160">
        <v>1</v>
      </c>
      <c r="E122" s="114" t="s">
        <v>201</v>
      </c>
      <c r="F122" s="115" t="s">
        <v>203</v>
      </c>
      <c r="G122" s="117">
        <v>673.7</v>
      </c>
    </row>
    <row r="123" spans="1:7" ht="63">
      <c r="A123" s="158" t="s">
        <v>204</v>
      </c>
      <c r="B123" s="159">
        <v>907</v>
      </c>
      <c r="C123" s="160">
        <v>7</v>
      </c>
      <c r="D123" s="160">
        <v>1</v>
      </c>
      <c r="E123" s="114" t="s">
        <v>205</v>
      </c>
      <c r="F123" s="115" t="s">
        <v>183</v>
      </c>
      <c r="G123" s="117">
        <v>204842.8</v>
      </c>
    </row>
    <row r="124" spans="1:7" ht="63">
      <c r="A124" s="158" t="s">
        <v>206</v>
      </c>
      <c r="B124" s="159">
        <v>907</v>
      </c>
      <c r="C124" s="160">
        <v>7</v>
      </c>
      <c r="D124" s="160">
        <v>1</v>
      </c>
      <c r="E124" s="114" t="s">
        <v>205</v>
      </c>
      <c r="F124" s="115" t="s">
        <v>207</v>
      </c>
      <c r="G124" s="117">
        <f>203460.8+89</f>
        <v>203549.8</v>
      </c>
    </row>
    <row r="125" spans="1:7" ht="31.5">
      <c r="A125" s="158" t="s">
        <v>190</v>
      </c>
      <c r="B125" s="159">
        <v>907</v>
      </c>
      <c r="C125" s="160">
        <v>7</v>
      </c>
      <c r="D125" s="160">
        <v>1</v>
      </c>
      <c r="E125" s="114" t="s">
        <v>205</v>
      </c>
      <c r="F125" s="115" t="s">
        <v>191</v>
      </c>
      <c r="G125" s="117">
        <f>1382-89</f>
        <v>1293</v>
      </c>
    </row>
    <row r="126" spans="1:7" ht="31.5">
      <c r="A126" s="158" t="s">
        <v>208</v>
      </c>
      <c r="B126" s="159">
        <v>907</v>
      </c>
      <c r="C126" s="160">
        <v>7</v>
      </c>
      <c r="D126" s="160">
        <v>1</v>
      </c>
      <c r="E126" s="114" t="s">
        <v>209</v>
      </c>
      <c r="F126" s="115" t="s">
        <v>183</v>
      </c>
      <c r="G126" s="117">
        <v>3024.8</v>
      </c>
    </row>
    <row r="127" spans="1:7" ht="31.5">
      <c r="A127" s="158" t="s">
        <v>190</v>
      </c>
      <c r="B127" s="159">
        <v>907</v>
      </c>
      <c r="C127" s="160">
        <v>7</v>
      </c>
      <c r="D127" s="160">
        <v>1</v>
      </c>
      <c r="E127" s="114" t="s">
        <v>209</v>
      </c>
      <c r="F127" s="115" t="s">
        <v>191</v>
      </c>
      <c r="G127" s="117">
        <v>3024.8</v>
      </c>
    </row>
    <row r="128" spans="1:7" ht="47.25">
      <c r="A128" s="158" t="s">
        <v>343</v>
      </c>
      <c r="B128" s="159">
        <v>907</v>
      </c>
      <c r="C128" s="160">
        <v>7</v>
      </c>
      <c r="D128" s="160">
        <v>1</v>
      </c>
      <c r="E128" s="114" t="s">
        <v>344</v>
      </c>
      <c r="F128" s="115" t="s">
        <v>183</v>
      </c>
      <c r="G128" s="117">
        <v>2.8</v>
      </c>
    </row>
    <row r="129" spans="1:7" ht="47.25">
      <c r="A129" s="158" t="s">
        <v>364</v>
      </c>
      <c r="B129" s="159">
        <v>907</v>
      </c>
      <c r="C129" s="160">
        <v>7</v>
      </c>
      <c r="D129" s="160">
        <v>1</v>
      </c>
      <c r="E129" s="114" t="s">
        <v>365</v>
      </c>
      <c r="F129" s="115" t="s">
        <v>183</v>
      </c>
      <c r="G129" s="117">
        <v>2.8</v>
      </c>
    </row>
    <row r="130" spans="1:7" ht="47.25">
      <c r="A130" s="158" t="s">
        <v>366</v>
      </c>
      <c r="B130" s="159">
        <v>907</v>
      </c>
      <c r="C130" s="160">
        <v>7</v>
      </c>
      <c r="D130" s="160">
        <v>1</v>
      </c>
      <c r="E130" s="114" t="s">
        <v>367</v>
      </c>
      <c r="F130" s="115" t="s">
        <v>183</v>
      </c>
      <c r="G130" s="117">
        <v>2.8</v>
      </c>
    </row>
    <row r="131" spans="1:7" ht="63">
      <c r="A131" s="158" t="s">
        <v>278</v>
      </c>
      <c r="B131" s="159">
        <v>907</v>
      </c>
      <c r="C131" s="160">
        <v>7</v>
      </c>
      <c r="D131" s="160">
        <v>1</v>
      </c>
      <c r="E131" s="114" t="s">
        <v>368</v>
      </c>
      <c r="F131" s="115" t="s">
        <v>183</v>
      </c>
      <c r="G131" s="117">
        <v>2.8</v>
      </c>
    </row>
    <row r="132" spans="1:7" ht="31.5">
      <c r="A132" s="158" t="s">
        <v>190</v>
      </c>
      <c r="B132" s="159">
        <v>907</v>
      </c>
      <c r="C132" s="160">
        <v>7</v>
      </c>
      <c r="D132" s="160">
        <v>1</v>
      </c>
      <c r="E132" s="114" t="s">
        <v>368</v>
      </c>
      <c r="F132" s="115" t="s">
        <v>191</v>
      </c>
      <c r="G132" s="117">
        <v>2.8</v>
      </c>
    </row>
    <row r="133" spans="1:7">
      <c r="A133" s="158" t="s">
        <v>213</v>
      </c>
      <c r="B133" s="159">
        <v>907</v>
      </c>
      <c r="C133" s="160">
        <v>7</v>
      </c>
      <c r="D133" s="160">
        <v>2</v>
      </c>
      <c r="E133" s="114" t="s">
        <v>183</v>
      </c>
      <c r="F133" s="115" t="s">
        <v>183</v>
      </c>
      <c r="G133" s="117">
        <v>592772.69999999995</v>
      </c>
    </row>
    <row r="134" spans="1:7" ht="31.5">
      <c r="A134" s="158" t="s">
        <v>181</v>
      </c>
      <c r="B134" s="159">
        <v>907</v>
      </c>
      <c r="C134" s="160">
        <v>7</v>
      </c>
      <c r="D134" s="160">
        <v>2</v>
      </c>
      <c r="E134" s="114" t="s">
        <v>182</v>
      </c>
      <c r="F134" s="115" t="s">
        <v>183</v>
      </c>
      <c r="G134" s="117">
        <v>592488.19999999995</v>
      </c>
    </row>
    <row r="135" spans="1:7" ht="31.5">
      <c r="A135" s="158" t="s">
        <v>184</v>
      </c>
      <c r="B135" s="159">
        <v>907</v>
      </c>
      <c r="C135" s="160">
        <v>7</v>
      </c>
      <c r="D135" s="160">
        <v>2</v>
      </c>
      <c r="E135" s="114" t="s">
        <v>185</v>
      </c>
      <c r="F135" s="115" t="s">
        <v>183</v>
      </c>
      <c r="G135" s="117">
        <v>592479.19999999995</v>
      </c>
    </row>
    <row r="136" spans="1:7" ht="31.5">
      <c r="A136" s="158" t="s">
        <v>210</v>
      </c>
      <c r="B136" s="159">
        <v>907</v>
      </c>
      <c r="C136" s="160">
        <v>7</v>
      </c>
      <c r="D136" s="160">
        <v>2</v>
      </c>
      <c r="E136" s="114" t="s">
        <v>211</v>
      </c>
      <c r="F136" s="115" t="s">
        <v>183</v>
      </c>
      <c r="G136" s="117">
        <v>585970.4</v>
      </c>
    </row>
    <row r="137" spans="1:7" ht="31.5">
      <c r="A137" s="158" t="s">
        <v>188</v>
      </c>
      <c r="B137" s="159">
        <v>907</v>
      </c>
      <c r="C137" s="160">
        <v>7</v>
      </c>
      <c r="D137" s="160">
        <v>2</v>
      </c>
      <c r="E137" s="114" t="s">
        <v>212</v>
      </c>
      <c r="F137" s="115" t="s">
        <v>183</v>
      </c>
      <c r="G137" s="117">
        <v>2067.4</v>
      </c>
    </row>
    <row r="138" spans="1:7" ht="31.5">
      <c r="A138" s="158" t="s">
        <v>190</v>
      </c>
      <c r="B138" s="159">
        <v>907</v>
      </c>
      <c r="C138" s="160">
        <v>7</v>
      </c>
      <c r="D138" s="160">
        <v>2</v>
      </c>
      <c r="E138" s="114" t="s">
        <v>212</v>
      </c>
      <c r="F138" s="115" t="s">
        <v>191</v>
      </c>
      <c r="G138" s="117">
        <v>2067.4</v>
      </c>
    </row>
    <row r="139" spans="1:7">
      <c r="A139" s="158" t="s">
        <v>193</v>
      </c>
      <c r="B139" s="159">
        <v>907</v>
      </c>
      <c r="C139" s="160">
        <v>7</v>
      </c>
      <c r="D139" s="160">
        <v>2</v>
      </c>
      <c r="E139" s="114" t="s">
        <v>214</v>
      </c>
      <c r="F139" s="115" t="s">
        <v>183</v>
      </c>
      <c r="G139" s="117">
        <v>1251.5</v>
      </c>
    </row>
    <row r="140" spans="1:7" ht="31.5">
      <c r="A140" s="158" t="s">
        <v>190</v>
      </c>
      <c r="B140" s="159">
        <v>907</v>
      </c>
      <c r="C140" s="160">
        <v>7</v>
      </c>
      <c r="D140" s="160">
        <v>2</v>
      </c>
      <c r="E140" s="114" t="s">
        <v>214</v>
      </c>
      <c r="F140" s="115" t="s">
        <v>191</v>
      </c>
      <c r="G140" s="117">
        <v>1251.5</v>
      </c>
    </row>
    <row r="141" spans="1:7">
      <c r="A141" s="158" t="s">
        <v>195</v>
      </c>
      <c r="B141" s="159">
        <v>907</v>
      </c>
      <c r="C141" s="160">
        <v>7</v>
      </c>
      <c r="D141" s="160">
        <v>2</v>
      </c>
      <c r="E141" s="114" t="s">
        <v>215</v>
      </c>
      <c r="F141" s="115" t="s">
        <v>183</v>
      </c>
      <c r="G141" s="117">
        <v>90.5</v>
      </c>
    </row>
    <row r="142" spans="1:7" ht="31.5">
      <c r="A142" s="158" t="s">
        <v>190</v>
      </c>
      <c r="B142" s="159">
        <v>907</v>
      </c>
      <c r="C142" s="160">
        <v>7</v>
      </c>
      <c r="D142" s="160">
        <v>2</v>
      </c>
      <c r="E142" s="114" t="s">
        <v>215</v>
      </c>
      <c r="F142" s="115" t="s">
        <v>191</v>
      </c>
      <c r="G142" s="117">
        <v>90.5</v>
      </c>
    </row>
    <row r="143" spans="1:7" ht="31.5">
      <c r="A143" s="158" t="s">
        <v>216</v>
      </c>
      <c r="B143" s="159">
        <v>907</v>
      </c>
      <c r="C143" s="160">
        <v>7</v>
      </c>
      <c r="D143" s="160">
        <v>2</v>
      </c>
      <c r="E143" s="114" t="s">
        <v>217</v>
      </c>
      <c r="F143" s="115" t="s">
        <v>183</v>
      </c>
      <c r="G143" s="117">
        <v>8937.5</v>
      </c>
    </row>
    <row r="144" spans="1:7" ht="31.5">
      <c r="A144" s="158" t="s">
        <v>190</v>
      </c>
      <c r="B144" s="159">
        <v>907</v>
      </c>
      <c r="C144" s="160">
        <v>7</v>
      </c>
      <c r="D144" s="160">
        <v>2</v>
      </c>
      <c r="E144" s="114" t="s">
        <v>217</v>
      </c>
      <c r="F144" s="115" t="s">
        <v>191</v>
      </c>
      <c r="G144" s="117">
        <v>8937.5</v>
      </c>
    </row>
    <row r="145" spans="1:7" ht="31.5">
      <c r="A145" s="158" t="s">
        <v>218</v>
      </c>
      <c r="B145" s="159">
        <v>907</v>
      </c>
      <c r="C145" s="160">
        <v>7</v>
      </c>
      <c r="D145" s="160">
        <v>2</v>
      </c>
      <c r="E145" s="114" t="s">
        <v>219</v>
      </c>
      <c r="F145" s="115" t="s">
        <v>183</v>
      </c>
      <c r="G145" s="117">
        <v>120</v>
      </c>
    </row>
    <row r="146" spans="1:7" ht="63">
      <c r="A146" s="158" t="s">
        <v>206</v>
      </c>
      <c r="B146" s="159">
        <v>907</v>
      </c>
      <c r="C146" s="160">
        <v>7</v>
      </c>
      <c r="D146" s="160">
        <v>2</v>
      </c>
      <c r="E146" s="114" t="s">
        <v>219</v>
      </c>
      <c r="F146" s="115" t="s">
        <v>207</v>
      </c>
      <c r="G146" s="117">
        <v>120</v>
      </c>
    </row>
    <row r="147" spans="1:7">
      <c r="A147" s="158" t="s">
        <v>220</v>
      </c>
      <c r="B147" s="159">
        <v>907</v>
      </c>
      <c r="C147" s="160">
        <v>7</v>
      </c>
      <c r="D147" s="160">
        <v>2</v>
      </c>
      <c r="E147" s="114" t="s">
        <v>221</v>
      </c>
      <c r="F147" s="115" t="s">
        <v>183</v>
      </c>
      <c r="G147" s="117">
        <v>15</v>
      </c>
    </row>
    <row r="148" spans="1:7" ht="31.5">
      <c r="A148" s="158" t="s">
        <v>190</v>
      </c>
      <c r="B148" s="159">
        <v>907</v>
      </c>
      <c r="C148" s="160">
        <v>7</v>
      </c>
      <c r="D148" s="160">
        <v>2</v>
      </c>
      <c r="E148" s="114" t="s">
        <v>221</v>
      </c>
      <c r="F148" s="115" t="s">
        <v>191</v>
      </c>
      <c r="G148" s="117">
        <v>15</v>
      </c>
    </row>
    <row r="149" spans="1:7">
      <c r="A149" s="158" t="s">
        <v>222</v>
      </c>
      <c r="B149" s="159">
        <v>907</v>
      </c>
      <c r="C149" s="160">
        <v>7</v>
      </c>
      <c r="D149" s="160">
        <v>2</v>
      </c>
      <c r="E149" s="114" t="s">
        <v>223</v>
      </c>
      <c r="F149" s="115" t="s">
        <v>183</v>
      </c>
      <c r="G149" s="117">
        <v>205.2</v>
      </c>
    </row>
    <row r="150" spans="1:7" ht="31.5">
      <c r="A150" s="158" t="s">
        <v>190</v>
      </c>
      <c r="B150" s="159">
        <v>907</v>
      </c>
      <c r="C150" s="160">
        <v>7</v>
      </c>
      <c r="D150" s="160">
        <v>2</v>
      </c>
      <c r="E150" s="114" t="s">
        <v>223</v>
      </c>
      <c r="F150" s="115" t="s">
        <v>191</v>
      </c>
      <c r="G150" s="117">
        <v>205.2</v>
      </c>
    </row>
    <row r="151" spans="1:7">
      <c r="A151" s="158" t="s">
        <v>200</v>
      </c>
      <c r="B151" s="159">
        <v>907</v>
      </c>
      <c r="C151" s="160">
        <v>7</v>
      </c>
      <c r="D151" s="160">
        <v>2</v>
      </c>
      <c r="E151" s="114" t="s">
        <v>225</v>
      </c>
      <c r="F151" s="115" t="s">
        <v>183</v>
      </c>
      <c r="G151" s="117">
        <v>38889.5</v>
      </c>
    </row>
    <row r="152" spans="1:7" ht="63">
      <c r="A152" s="158" t="s">
        <v>206</v>
      </c>
      <c r="B152" s="159">
        <v>907</v>
      </c>
      <c r="C152" s="160">
        <v>7</v>
      </c>
      <c r="D152" s="160">
        <v>2</v>
      </c>
      <c r="E152" s="114" t="s">
        <v>225</v>
      </c>
      <c r="F152" s="115" t="s">
        <v>207</v>
      </c>
      <c r="G152" s="117">
        <v>112.5</v>
      </c>
    </row>
    <row r="153" spans="1:7" ht="31.5">
      <c r="A153" s="158" t="s">
        <v>190</v>
      </c>
      <c r="B153" s="159">
        <v>907</v>
      </c>
      <c r="C153" s="160">
        <v>7</v>
      </c>
      <c r="D153" s="160">
        <v>2</v>
      </c>
      <c r="E153" s="114" t="s">
        <v>225</v>
      </c>
      <c r="F153" s="115" t="s">
        <v>191</v>
      </c>
      <c r="G153" s="117">
        <v>36547.800000000003</v>
      </c>
    </row>
    <row r="154" spans="1:7">
      <c r="A154" s="158" t="s">
        <v>202</v>
      </c>
      <c r="B154" s="159">
        <v>907</v>
      </c>
      <c r="C154" s="160">
        <v>7</v>
      </c>
      <c r="D154" s="160">
        <v>2</v>
      </c>
      <c r="E154" s="114" t="s">
        <v>225</v>
      </c>
      <c r="F154" s="115" t="s">
        <v>203</v>
      </c>
      <c r="G154" s="117">
        <v>2229.1999999999998</v>
      </c>
    </row>
    <row r="155" spans="1:7" ht="94.5">
      <c r="A155" s="158" t="s">
        <v>226</v>
      </c>
      <c r="B155" s="159">
        <v>907</v>
      </c>
      <c r="C155" s="160">
        <v>7</v>
      </c>
      <c r="D155" s="160">
        <v>2</v>
      </c>
      <c r="E155" s="114" t="s">
        <v>227</v>
      </c>
      <c r="F155" s="115" t="s">
        <v>183</v>
      </c>
      <c r="G155" s="117">
        <v>440222.3</v>
      </c>
    </row>
    <row r="156" spans="1:7" ht="63">
      <c r="A156" s="158" t="s">
        <v>206</v>
      </c>
      <c r="B156" s="159">
        <v>907</v>
      </c>
      <c r="C156" s="160">
        <v>7</v>
      </c>
      <c r="D156" s="160">
        <v>2</v>
      </c>
      <c r="E156" s="114" t="s">
        <v>227</v>
      </c>
      <c r="F156" s="115" t="s">
        <v>207</v>
      </c>
      <c r="G156" s="117">
        <v>431722.3</v>
      </c>
    </row>
    <row r="157" spans="1:7" ht="31.5">
      <c r="A157" s="158" t="s">
        <v>190</v>
      </c>
      <c r="B157" s="159">
        <v>907</v>
      </c>
      <c r="C157" s="160">
        <v>7</v>
      </c>
      <c r="D157" s="160">
        <v>2</v>
      </c>
      <c r="E157" s="114" t="s">
        <v>227</v>
      </c>
      <c r="F157" s="115" t="s">
        <v>191</v>
      </c>
      <c r="G157" s="117">
        <v>8500</v>
      </c>
    </row>
    <row r="158" spans="1:7" ht="47.25">
      <c r="A158" s="158" t="s">
        <v>231</v>
      </c>
      <c r="B158" s="159">
        <v>907</v>
      </c>
      <c r="C158" s="160">
        <v>7</v>
      </c>
      <c r="D158" s="160">
        <v>2</v>
      </c>
      <c r="E158" s="114" t="s">
        <v>232</v>
      </c>
      <c r="F158" s="115" t="s">
        <v>183</v>
      </c>
      <c r="G158" s="117">
        <v>570.9</v>
      </c>
    </row>
    <row r="159" spans="1:7" ht="31.5">
      <c r="A159" s="158" t="s">
        <v>190</v>
      </c>
      <c r="B159" s="159">
        <v>907</v>
      </c>
      <c r="C159" s="160">
        <v>7</v>
      </c>
      <c r="D159" s="160">
        <v>2</v>
      </c>
      <c r="E159" s="114" t="s">
        <v>232</v>
      </c>
      <c r="F159" s="115" t="s">
        <v>191</v>
      </c>
      <c r="G159" s="117">
        <v>570.9</v>
      </c>
    </row>
    <row r="160" spans="1:7" ht="78.75">
      <c r="A160" s="158" t="s">
        <v>233</v>
      </c>
      <c r="B160" s="159">
        <v>907</v>
      </c>
      <c r="C160" s="160">
        <v>7</v>
      </c>
      <c r="D160" s="160">
        <v>2</v>
      </c>
      <c r="E160" s="114" t="s">
        <v>234</v>
      </c>
      <c r="F160" s="115" t="s">
        <v>183</v>
      </c>
      <c r="G160" s="117">
        <v>30200</v>
      </c>
    </row>
    <row r="161" spans="1:7" ht="31.5">
      <c r="A161" s="158" t="s">
        <v>190</v>
      </c>
      <c r="B161" s="159">
        <v>907</v>
      </c>
      <c r="C161" s="160">
        <v>7</v>
      </c>
      <c r="D161" s="160">
        <v>2</v>
      </c>
      <c r="E161" s="114" t="s">
        <v>234</v>
      </c>
      <c r="F161" s="115" t="s">
        <v>191</v>
      </c>
      <c r="G161" s="117">
        <v>30200</v>
      </c>
    </row>
    <row r="162" spans="1:7" ht="31.5">
      <c r="A162" s="158" t="s">
        <v>235</v>
      </c>
      <c r="B162" s="159">
        <v>907</v>
      </c>
      <c r="C162" s="160">
        <v>7</v>
      </c>
      <c r="D162" s="160">
        <v>2</v>
      </c>
      <c r="E162" s="114" t="s">
        <v>236</v>
      </c>
      <c r="F162" s="115" t="s">
        <v>183</v>
      </c>
      <c r="G162" s="117">
        <v>27865.200000000001</v>
      </c>
    </row>
    <row r="163" spans="1:7" ht="31.5">
      <c r="A163" s="158" t="s">
        <v>190</v>
      </c>
      <c r="B163" s="159">
        <v>907</v>
      </c>
      <c r="C163" s="160">
        <v>7</v>
      </c>
      <c r="D163" s="160">
        <v>2</v>
      </c>
      <c r="E163" s="114" t="s">
        <v>236</v>
      </c>
      <c r="F163" s="115" t="s">
        <v>191</v>
      </c>
      <c r="G163" s="117">
        <v>27865.200000000001</v>
      </c>
    </row>
    <row r="164" spans="1:7" ht="110.25">
      <c r="A164" s="158" t="s">
        <v>237</v>
      </c>
      <c r="B164" s="159">
        <v>907</v>
      </c>
      <c r="C164" s="160">
        <v>7</v>
      </c>
      <c r="D164" s="160">
        <v>2</v>
      </c>
      <c r="E164" s="114" t="s">
        <v>238</v>
      </c>
      <c r="F164" s="115" t="s">
        <v>183</v>
      </c>
      <c r="G164" s="117">
        <v>2455.3000000000002</v>
      </c>
    </row>
    <row r="165" spans="1:7" ht="31.5">
      <c r="A165" s="158" t="s">
        <v>190</v>
      </c>
      <c r="B165" s="159">
        <v>907</v>
      </c>
      <c r="C165" s="160">
        <v>7</v>
      </c>
      <c r="D165" s="160">
        <v>2</v>
      </c>
      <c r="E165" s="114" t="s">
        <v>238</v>
      </c>
      <c r="F165" s="115" t="s">
        <v>191</v>
      </c>
      <c r="G165" s="117">
        <v>2455.3000000000002</v>
      </c>
    </row>
    <row r="166" spans="1:7" ht="31.5">
      <c r="A166" s="158" t="s">
        <v>208</v>
      </c>
      <c r="B166" s="159">
        <v>907</v>
      </c>
      <c r="C166" s="160">
        <v>7</v>
      </c>
      <c r="D166" s="160">
        <v>2</v>
      </c>
      <c r="E166" s="114" t="s">
        <v>239</v>
      </c>
      <c r="F166" s="115" t="s">
        <v>183</v>
      </c>
      <c r="G166" s="117">
        <v>3195.9</v>
      </c>
    </row>
    <row r="167" spans="1:7" ht="31.5">
      <c r="A167" s="158" t="s">
        <v>190</v>
      </c>
      <c r="B167" s="159">
        <v>907</v>
      </c>
      <c r="C167" s="160">
        <v>7</v>
      </c>
      <c r="D167" s="160">
        <v>2</v>
      </c>
      <c r="E167" s="114" t="s">
        <v>239</v>
      </c>
      <c r="F167" s="115" t="s">
        <v>191</v>
      </c>
      <c r="G167" s="117">
        <v>3195.9</v>
      </c>
    </row>
    <row r="168" spans="1:7" ht="47.25">
      <c r="A168" s="158" t="s">
        <v>240</v>
      </c>
      <c r="B168" s="159">
        <v>907</v>
      </c>
      <c r="C168" s="160">
        <v>7</v>
      </c>
      <c r="D168" s="160">
        <v>2</v>
      </c>
      <c r="E168" s="114" t="s">
        <v>241</v>
      </c>
      <c r="F168" s="115" t="s">
        <v>183</v>
      </c>
      <c r="G168" s="117">
        <v>15610.4</v>
      </c>
    </row>
    <row r="169" spans="1:7" ht="31.5">
      <c r="A169" s="158" t="s">
        <v>190</v>
      </c>
      <c r="B169" s="159">
        <v>907</v>
      </c>
      <c r="C169" s="160">
        <v>7</v>
      </c>
      <c r="D169" s="160">
        <v>2</v>
      </c>
      <c r="E169" s="114" t="s">
        <v>241</v>
      </c>
      <c r="F169" s="115" t="s">
        <v>191</v>
      </c>
      <c r="G169" s="117">
        <v>15610.4</v>
      </c>
    </row>
    <row r="170" spans="1:7" ht="47.25">
      <c r="A170" s="158" t="s">
        <v>242</v>
      </c>
      <c r="B170" s="159">
        <v>907</v>
      </c>
      <c r="C170" s="160">
        <v>7</v>
      </c>
      <c r="D170" s="160">
        <v>2</v>
      </c>
      <c r="E170" s="114" t="s">
        <v>243</v>
      </c>
      <c r="F170" s="115" t="s">
        <v>183</v>
      </c>
      <c r="G170" s="117">
        <v>2203.8000000000002</v>
      </c>
    </row>
    <row r="171" spans="1:7" ht="31.5">
      <c r="A171" s="158" t="s">
        <v>190</v>
      </c>
      <c r="B171" s="159">
        <v>907</v>
      </c>
      <c r="C171" s="160">
        <v>7</v>
      </c>
      <c r="D171" s="160">
        <v>2</v>
      </c>
      <c r="E171" s="114" t="s">
        <v>243</v>
      </c>
      <c r="F171" s="115" t="s">
        <v>191</v>
      </c>
      <c r="G171" s="117">
        <v>2203.8000000000002</v>
      </c>
    </row>
    <row r="172" spans="1:7" ht="47.25" customHeight="1">
      <c r="A172" s="158" t="s">
        <v>244</v>
      </c>
      <c r="B172" s="159">
        <v>907</v>
      </c>
      <c r="C172" s="160">
        <v>7</v>
      </c>
      <c r="D172" s="160">
        <v>2</v>
      </c>
      <c r="E172" s="114" t="s">
        <v>245</v>
      </c>
      <c r="F172" s="115" t="s">
        <v>183</v>
      </c>
      <c r="G172" s="117">
        <v>8710.2000000000007</v>
      </c>
    </row>
    <row r="173" spans="1:7" ht="31.5">
      <c r="A173" s="158" t="s">
        <v>190</v>
      </c>
      <c r="B173" s="159">
        <v>907</v>
      </c>
      <c r="C173" s="160">
        <v>7</v>
      </c>
      <c r="D173" s="160">
        <v>2</v>
      </c>
      <c r="E173" s="114" t="s">
        <v>245</v>
      </c>
      <c r="F173" s="115" t="s">
        <v>191</v>
      </c>
      <c r="G173" s="117">
        <v>8710.2000000000007</v>
      </c>
    </row>
    <row r="174" spans="1:7" ht="63">
      <c r="A174" s="158" t="s">
        <v>246</v>
      </c>
      <c r="B174" s="159">
        <v>907</v>
      </c>
      <c r="C174" s="160">
        <v>7</v>
      </c>
      <c r="D174" s="160">
        <v>2</v>
      </c>
      <c r="E174" s="114" t="s">
        <v>247</v>
      </c>
      <c r="F174" s="115" t="s">
        <v>183</v>
      </c>
      <c r="G174" s="117">
        <v>2452.3000000000002</v>
      </c>
    </row>
    <row r="175" spans="1:7" ht="31.5">
      <c r="A175" s="158" t="s">
        <v>190</v>
      </c>
      <c r="B175" s="159">
        <v>907</v>
      </c>
      <c r="C175" s="160">
        <v>7</v>
      </c>
      <c r="D175" s="160">
        <v>2</v>
      </c>
      <c r="E175" s="114" t="s">
        <v>247</v>
      </c>
      <c r="F175" s="115" t="s">
        <v>191</v>
      </c>
      <c r="G175" s="117">
        <v>2452.3000000000002</v>
      </c>
    </row>
    <row r="176" spans="1:7" ht="110.25">
      <c r="A176" s="158" t="s">
        <v>248</v>
      </c>
      <c r="B176" s="159">
        <v>907</v>
      </c>
      <c r="C176" s="160">
        <v>7</v>
      </c>
      <c r="D176" s="160">
        <v>2</v>
      </c>
      <c r="E176" s="114" t="s">
        <v>249</v>
      </c>
      <c r="F176" s="115" t="s">
        <v>183</v>
      </c>
      <c r="G176" s="117">
        <v>907.5</v>
      </c>
    </row>
    <row r="177" spans="1:7" ht="31.5">
      <c r="A177" s="158" t="s">
        <v>190</v>
      </c>
      <c r="B177" s="159">
        <v>907</v>
      </c>
      <c r="C177" s="160">
        <v>7</v>
      </c>
      <c r="D177" s="160">
        <v>2</v>
      </c>
      <c r="E177" s="114" t="s">
        <v>249</v>
      </c>
      <c r="F177" s="115" t="s">
        <v>191</v>
      </c>
      <c r="G177" s="117">
        <v>907.5</v>
      </c>
    </row>
    <row r="178" spans="1:7">
      <c r="A178" s="158" t="s">
        <v>259</v>
      </c>
      <c r="B178" s="159">
        <v>907</v>
      </c>
      <c r="C178" s="160">
        <v>7</v>
      </c>
      <c r="D178" s="160">
        <v>2</v>
      </c>
      <c r="E178" s="114" t="s">
        <v>260</v>
      </c>
      <c r="F178" s="115" t="s">
        <v>183</v>
      </c>
      <c r="G178" s="117">
        <v>6508.8</v>
      </c>
    </row>
    <row r="179" spans="1:7" ht="47.25">
      <c r="A179" s="158" t="s">
        <v>261</v>
      </c>
      <c r="B179" s="159">
        <v>907</v>
      </c>
      <c r="C179" s="160">
        <v>7</v>
      </c>
      <c r="D179" s="160">
        <v>2</v>
      </c>
      <c r="E179" s="114" t="s">
        <v>262</v>
      </c>
      <c r="F179" s="115" t="s">
        <v>183</v>
      </c>
      <c r="G179" s="117">
        <v>6508.8</v>
      </c>
    </row>
    <row r="180" spans="1:7" ht="31.5">
      <c r="A180" s="158" t="s">
        <v>190</v>
      </c>
      <c r="B180" s="159">
        <v>907</v>
      </c>
      <c r="C180" s="160">
        <v>7</v>
      </c>
      <c r="D180" s="160">
        <v>2</v>
      </c>
      <c r="E180" s="114" t="s">
        <v>262</v>
      </c>
      <c r="F180" s="115" t="s">
        <v>191</v>
      </c>
      <c r="G180" s="117">
        <v>6508.8</v>
      </c>
    </row>
    <row r="181" spans="1:7" ht="47.25">
      <c r="A181" s="158" t="s">
        <v>267</v>
      </c>
      <c r="B181" s="159">
        <v>907</v>
      </c>
      <c r="C181" s="160">
        <v>7</v>
      </c>
      <c r="D181" s="160">
        <v>2</v>
      </c>
      <c r="E181" s="114" t="s">
        <v>268</v>
      </c>
      <c r="F181" s="115" t="s">
        <v>183</v>
      </c>
      <c r="G181" s="117">
        <v>9</v>
      </c>
    </row>
    <row r="182" spans="1:7" ht="47.25">
      <c r="A182" s="158" t="s">
        <v>280</v>
      </c>
      <c r="B182" s="159">
        <v>907</v>
      </c>
      <c r="C182" s="160">
        <v>7</v>
      </c>
      <c r="D182" s="160">
        <v>2</v>
      </c>
      <c r="E182" s="114" t="s">
        <v>281</v>
      </c>
      <c r="F182" s="115" t="s">
        <v>183</v>
      </c>
      <c r="G182" s="117">
        <v>9</v>
      </c>
    </row>
    <row r="183" spans="1:7" ht="63">
      <c r="A183" s="158" t="s">
        <v>282</v>
      </c>
      <c r="B183" s="159">
        <v>907</v>
      </c>
      <c r="C183" s="160">
        <v>7</v>
      </c>
      <c r="D183" s="160">
        <v>2</v>
      </c>
      <c r="E183" s="114" t="s">
        <v>283</v>
      </c>
      <c r="F183" s="115" t="s">
        <v>183</v>
      </c>
      <c r="G183" s="117">
        <v>9</v>
      </c>
    </row>
    <row r="184" spans="1:7">
      <c r="A184" s="158" t="s">
        <v>284</v>
      </c>
      <c r="B184" s="159">
        <v>907</v>
      </c>
      <c r="C184" s="160">
        <v>7</v>
      </c>
      <c r="D184" s="160">
        <v>2</v>
      </c>
      <c r="E184" s="114" t="s">
        <v>283</v>
      </c>
      <c r="F184" s="115" t="s">
        <v>285</v>
      </c>
      <c r="G184" s="117">
        <v>9</v>
      </c>
    </row>
    <row r="185" spans="1:7" ht="47.25">
      <c r="A185" s="158" t="s">
        <v>343</v>
      </c>
      <c r="B185" s="159">
        <v>907</v>
      </c>
      <c r="C185" s="160">
        <v>7</v>
      </c>
      <c r="D185" s="160">
        <v>2</v>
      </c>
      <c r="E185" s="114" t="s">
        <v>344</v>
      </c>
      <c r="F185" s="115" t="s">
        <v>183</v>
      </c>
      <c r="G185" s="117">
        <v>284.5</v>
      </c>
    </row>
    <row r="186" spans="1:7" ht="47.25">
      <c r="A186" s="158" t="s">
        <v>364</v>
      </c>
      <c r="B186" s="159">
        <v>907</v>
      </c>
      <c r="C186" s="160">
        <v>7</v>
      </c>
      <c r="D186" s="160">
        <v>2</v>
      </c>
      <c r="E186" s="114" t="s">
        <v>365</v>
      </c>
      <c r="F186" s="115" t="s">
        <v>183</v>
      </c>
      <c r="G186" s="117">
        <v>284.5</v>
      </c>
    </row>
    <row r="187" spans="1:7" ht="47.25">
      <c r="A187" s="158" t="s">
        <v>366</v>
      </c>
      <c r="B187" s="159">
        <v>907</v>
      </c>
      <c r="C187" s="160">
        <v>7</v>
      </c>
      <c r="D187" s="160">
        <v>2</v>
      </c>
      <c r="E187" s="114" t="s">
        <v>367</v>
      </c>
      <c r="F187" s="115" t="s">
        <v>183</v>
      </c>
      <c r="G187" s="117">
        <v>284.5</v>
      </c>
    </row>
    <row r="188" spans="1:7" ht="63">
      <c r="A188" s="158" t="s">
        <v>278</v>
      </c>
      <c r="B188" s="159">
        <v>907</v>
      </c>
      <c r="C188" s="160">
        <v>7</v>
      </c>
      <c r="D188" s="160">
        <v>2</v>
      </c>
      <c r="E188" s="114" t="s">
        <v>368</v>
      </c>
      <c r="F188" s="115" t="s">
        <v>183</v>
      </c>
      <c r="G188" s="117">
        <v>284.5</v>
      </c>
    </row>
    <row r="189" spans="1:7" ht="31.5">
      <c r="A189" s="158" t="s">
        <v>190</v>
      </c>
      <c r="B189" s="159">
        <v>907</v>
      </c>
      <c r="C189" s="160">
        <v>7</v>
      </c>
      <c r="D189" s="160">
        <v>2</v>
      </c>
      <c r="E189" s="114" t="s">
        <v>368</v>
      </c>
      <c r="F189" s="115" t="s">
        <v>191</v>
      </c>
      <c r="G189" s="117">
        <v>284.5</v>
      </c>
    </row>
    <row r="190" spans="1:7">
      <c r="A190" s="158" t="s">
        <v>253</v>
      </c>
      <c r="B190" s="159">
        <v>907</v>
      </c>
      <c r="C190" s="160">
        <v>7</v>
      </c>
      <c r="D190" s="160">
        <v>3</v>
      </c>
      <c r="E190" s="114" t="s">
        <v>183</v>
      </c>
      <c r="F190" s="115" t="s">
        <v>183</v>
      </c>
      <c r="G190" s="117">
        <v>52553.3</v>
      </c>
    </row>
    <row r="191" spans="1:7" ht="31.5">
      <c r="A191" s="158" t="s">
        <v>181</v>
      </c>
      <c r="B191" s="159">
        <v>907</v>
      </c>
      <c r="C191" s="160">
        <v>7</v>
      </c>
      <c r="D191" s="160">
        <v>3</v>
      </c>
      <c r="E191" s="114" t="s">
        <v>182</v>
      </c>
      <c r="F191" s="115" t="s">
        <v>183</v>
      </c>
      <c r="G191" s="117">
        <v>52553.3</v>
      </c>
    </row>
    <row r="192" spans="1:7" ht="31.5">
      <c r="A192" s="158" t="s">
        <v>184</v>
      </c>
      <c r="B192" s="159">
        <v>907</v>
      </c>
      <c r="C192" s="160">
        <v>7</v>
      </c>
      <c r="D192" s="160">
        <v>3</v>
      </c>
      <c r="E192" s="114" t="s">
        <v>185</v>
      </c>
      <c r="F192" s="115" t="s">
        <v>183</v>
      </c>
      <c r="G192" s="117">
        <v>52553.3</v>
      </c>
    </row>
    <row r="193" spans="1:7" ht="31.5">
      <c r="A193" s="158" t="s">
        <v>250</v>
      </c>
      <c r="B193" s="159">
        <v>907</v>
      </c>
      <c r="C193" s="160">
        <v>7</v>
      </c>
      <c r="D193" s="160">
        <v>3</v>
      </c>
      <c r="E193" s="114" t="s">
        <v>251</v>
      </c>
      <c r="F193" s="115" t="s">
        <v>183</v>
      </c>
      <c r="G193" s="117">
        <v>52553.3</v>
      </c>
    </row>
    <row r="194" spans="1:7" ht="31.5">
      <c r="A194" s="158" t="s">
        <v>188</v>
      </c>
      <c r="B194" s="159">
        <v>907</v>
      </c>
      <c r="C194" s="160">
        <v>7</v>
      </c>
      <c r="D194" s="160">
        <v>3</v>
      </c>
      <c r="E194" s="114" t="s">
        <v>252</v>
      </c>
      <c r="F194" s="115" t="s">
        <v>183</v>
      </c>
      <c r="G194" s="117">
        <v>104.9</v>
      </c>
    </row>
    <row r="195" spans="1:7" ht="31.5">
      <c r="A195" s="158" t="s">
        <v>190</v>
      </c>
      <c r="B195" s="159">
        <v>907</v>
      </c>
      <c r="C195" s="160">
        <v>7</v>
      </c>
      <c r="D195" s="160">
        <v>3</v>
      </c>
      <c r="E195" s="114" t="s">
        <v>252</v>
      </c>
      <c r="F195" s="115" t="s">
        <v>191</v>
      </c>
      <c r="G195" s="117">
        <v>104.9</v>
      </c>
    </row>
    <row r="196" spans="1:7">
      <c r="A196" s="158" t="s">
        <v>200</v>
      </c>
      <c r="B196" s="159">
        <v>907</v>
      </c>
      <c r="C196" s="160">
        <v>7</v>
      </c>
      <c r="D196" s="160">
        <v>3</v>
      </c>
      <c r="E196" s="114" t="s">
        <v>255</v>
      </c>
      <c r="F196" s="115" t="s">
        <v>183</v>
      </c>
      <c r="G196" s="117">
        <v>31440.799999999999</v>
      </c>
    </row>
    <row r="197" spans="1:7" ht="63">
      <c r="A197" s="158" t="s">
        <v>206</v>
      </c>
      <c r="B197" s="159">
        <v>907</v>
      </c>
      <c r="C197" s="160">
        <v>7</v>
      </c>
      <c r="D197" s="160">
        <v>3</v>
      </c>
      <c r="E197" s="114" t="s">
        <v>255</v>
      </c>
      <c r="F197" s="115" t="s">
        <v>207</v>
      </c>
      <c r="G197" s="117">
        <v>28557.5</v>
      </c>
    </row>
    <row r="198" spans="1:7" ht="31.5">
      <c r="A198" s="158" t="s">
        <v>190</v>
      </c>
      <c r="B198" s="159">
        <v>907</v>
      </c>
      <c r="C198" s="160">
        <v>7</v>
      </c>
      <c r="D198" s="160">
        <v>3</v>
      </c>
      <c r="E198" s="114" t="s">
        <v>255</v>
      </c>
      <c r="F198" s="115" t="s">
        <v>191</v>
      </c>
      <c r="G198" s="117">
        <v>2536.9</v>
      </c>
    </row>
    <row r="199" spans="1:7">
      <c r="A199" s="158" t="s">
        <v>202</v>
      </c>
      <c r="B199" s="159">
        <v>907</v>
      </c>
      <c r="C199" s="160">
        <v>7</v>
      </c>
      <c r="D199" s="160">
        <v>3</v>
      </c>
      <c r="E199" s="114" t="s">
        <v>255</v>
      </c>
      <c r="F199" s="115" t="s">
        <v>203</v>
      </c>
      <c r="G199" s="117">
        <v>346.4</v>
      </c>
    </row>
    <row r="200" spans="1:7" ht="141.75" customHeight="1">
      <c r="A200" s="158" t="s">
        <v>256</v>
      </c>
      <c r="B200" s="159">
        <v>907</v>
      </c>
      <c r="C200" s="160">
        <v>7</v>
      </c>
      <c r="D200" s="160">
        <v>3</v>
      </c>
      <c r="E200" s="114" t="s">
        <v>257</v>
      </c>
      <c r="F200" s="115" t="s">
        <v>183</v>
      </c>
      <c r="G200" s="117">
        <v>19886</v>
      </c>
    </row>
    <row r="201" spans="1:7" ht="63">
      <c r="A201" s="158" t="s">
        <v>206</v>
      </c>
      <c r="B201" s="159">
        <v>907</v>
      </c>
      <c r="C201" s="160">
        <v>7</v>
      </c>
      <c r="D201" s="160">
        <v>3</v>
      </c>
      <c r="E201" s="114" t="s">
        <v>257</v>
      </c>
      <c r="F201" s="115" t="s">
        <v>207</v>
      </c>
      <c r="G201" s="117">
        <v>19886</v>
      </c>
    </row>
    <row r="202" spans="1:7" ht="31.5">
      <c r="A202" s="158" t="s">
        <v>208</v>
      </c>
      <c r="B202" s="159">
        <v>907</v>
      </c>
      <c r="C202" s="160">
        <v>7</v>
      </c>
      <c r="D202" s="160">
        <v>3</v>
      </c>
      <c r="E202" s="114" t="s">
        <v>258</v>
      </c>
      <c r="F202" s="115" t="s">
        <v>183</v>
      </c>
      <c r="G202" s="117">
        <v>1121.5999999999999</v>
      </c>
    </row>
    <row r="203" spans="1:7" ht="31.5">
      <c r="A203" s="158" t="s">
        <v>190</v>
      </c>
      <c r="B203" s="159">
        <v>907</v>
      </c>
      <c r="C203" s="160">
        <v>7</v>
      </c>
      <c r="D203" s="160">
        <v>3</v>
      </c>
      <c r="E203" s="114" t="s">
        <v>258</v>
      </c>
      <c r="F203" s="115" t="s">
        <v>191</v>
      </c>
      <c r="G203" s="117">
        <v>1121.5999999999999</v>
      </c>
    </row>
    <row r="204" spans="1:7" ht="31.5">
      <c r="A204" s="158" t="s">
        <v>199</v>
      </c>
      <c r="B204" s="159">
        <v>907</v>
      </c>
      <c r="C204" s="160">
        <v>7</v>
      </c>
      <c r="D204" s="160">
        <v>5</v>
      </c>
      <c r="E204" s="114" t="s">
        <v>183</v>
      </c>
      <c r="F204" s="115" t="s">
        <v>183</v>
      </c>
      <c r="G204" s="117">
        <v>283.7</v>
      </c>
    </row>
    <row r="205" spans="1:7" ht="31.5">
      <c r="A205" s="158" t="s">
        <v>181</v>
      </c>
      <c r="B205" s="159">
        <v>907</v>
      </c>
      <c r="C205" s="160">
        <v>7</v>
      </c>
      <c r="D205" s="160">
        <v>5</v>
      </c>
      <c r="E205" s="114" t="s">
        <v>182</v>
      </c>
      <c r="F205" s="115" t="s">
        <v>183</v>
      </c>
      <c r="G205" s="117">
        <v>283.7</v>
      </c>
    </row>
    <row r="206" spans="1:7" ht="31.5">
      <c r="A206" s="158" t="s">
        <v>184</v>
      </c>
      <c r="B206" s="159">
        <v>907</v>
      </c>
      <c r="C206" s="160">
        <v>7</v>
      </c>
      <c r="D206" s="160">
        <v>5</v>
      </c>
      <c r="E206" s="114" t="s">
        <v>185</v>
      </c>
      <c r="F206" s="115" t="s">
        <v>183</v>
      </c>
      <c r="G206" s="117">
        <v>283.7</v>
      </c>
    </row>
    <row r="207" spans="1:7" ht="31.5">
      <c r="A207" s="158" t="s">
        <v>186</v>
      </c>
      <c r="B207" s="159">
        <v>907</v>
      </c>
      <c r="C207" s="160">
        <v>7</v>
      </c>
      <c r="D207" s="160">
        <v>5</v>
      </c>
      <c r="E207" s="114" t="s">
        <v>187</v>
      </c>
      <c r="F207" s="115" t="s">
        <v>183</v>
      </c>
      <c r="G207" s="117">
        <v>153.69999999999999</v>
      </c>
    </row>
    <row r="208" spans="1:7" ht="31.5">
      <c r="A208" s="158" t="s">
        <v>197</v>
      </c>
      <c r="B208" s="159">
        <v>907</v>
      </c>
      <c r="C208" s="160">
        <v>7</v>
      </c>
      <c r="D208" s="160">
        <v>5</v>
      </c>
      <c r="E208" s="114" t="s">
        <v>198</v>
      </c>
      <c r="F208" s="115" t="s">
        <v>183</v>
      </c>
      <c r="G208" s="117">
        <v>153.69999999999999</v>
      </c>
    </row>
    <row r="209" spans="1:7" ht="31.5">
      <c r="A209" s="158" t="s">
        <v>190</v>
      </c>
      <c r="B209" s="159">
        <v>907</v>
      </c>
      <c r="C209" s="160">
        <v>7</v>
      </c>
      <c r="D209" s="160">
        <v>5</v>
      </c>
      <c r="E209" s="114" t="s">
        <v>198</v>
      </c>
      <c r="F209" s="115" t="s">
        <v>191</v>
      </c>
      <c r="G209" s="117">
        <v>153.69999999999999</v>
      </c>
    </row>
    <row r="210" spans="1:7" ht="31.5">
      <c r="A210" s="158" t="s">
        <v>210</v>
      </c>
      <c r="B210" s="159">
        <v>907</v>
      </c>
      <c r="C210" s="160">
        <v>7</v>
      </c>
      <c r="D210" s="160">
        <v>5</v>
      </c>
      <c r="E210" s="114" t="s">
        <v>211</v>
      </c>
      <c r="F210" s="115" t="s">
        <v>183</v>
      </c>
      <c r="G210" s="117">
        <v>121</v>
      </c>
    </row>
    <row r="211" spans="1:7" ht="31.5">
      <c r="A211" s="158" t="s">
        <v>197</v>
      </c>
      <c r="B211" s="159">
        <v>907</v>
      </c>
      <c r="C211" s="160">
        <v>7</v>
      </c>
      <c r="D211" s="160">
        <v>5</v>
      </c>
      <c r="E211" s="114" t="s">
        <v>224</v>
      </c>
      <c r="F211" s="115" t="s">
        <v>183</v>
      </c>
      <c r="G211" s="117">
        <v>121</v>
      </c>
    </row>
    <row r="212" spans="1:7" ht="31.5">
      <c r="A212" s="158" t="s">
        <v>190</v>
      </c>
      <c r="B212" s="159">
        <v>907</v>
      </c>
      <c r="C212" s="160">
        <v>7</v>
      </c>
      <c r="D212" s="160">
        <v>5</v>
      </c>
      <c r="E212" s="114" t="s">
        <v>224</v>
      </c>
      <c r="F212" s="115" t="s">
        <v>191</v>
      </c>
      <c r="G212" s="117">
        <v>121</v>
      </c>
    </row>
    <row r="213" spans="1:7" ht="31.5">
      <c r="A213" s="158" t="s">
        <v>250</v>
      </c>
      <c r="B213" s="159">
        <v>907</v>
      </c>
      <c r="C213" s="160">
        <v>7</v>
      </c>
      <c r="D213" s="160">
        <v>5</v>
      </c>
      <c r="E213" s="114" t="s">
        <v>251</v>
      </c>
      <c r="F213" s="115" t="s">
        <v>183</v>
      </c>
      <c r="G213" s="117">
        <v>9</v>
      </c>
    </row>
    <row r="214" spans="1:7" ht="31.5">
      <c r="A214" s="158" t="s">
        <v>197</v>
      </c>
      <c r="B214" s="159">
        <v>907</v>
      </c>
      <c r="C214" s="160">
        <v>7</v>
      </c>
      <c r="D214" s="160">
        <v>5</v>
      </c>
      <c r="E214" s="114" t="s">
        <v>254</v>
      </c>
      <c r="F214" s="115" t="s">
        <v>183</v>
      </c>
      <c r="G214" s="117">
        <v>9</v>
      </c>
    </row>
    <row r="215" spans="1:7" ht="31.5">
      <c r="A215" s="158" t="s">
        <v>190</v>
      </c>
      <c r="B215" s="159">
        <v>907</v>
      </c>
      <c r="C215" s="160">
        <v>7</v>
      </c>
      <c r="D215" s="160">
        <v>5</v>
      </c>
      <c r="E215" s="114" t="s">
        <v>254</v>
      </c>
      <c r="F215" s="115" t="s">
        <v>191</v>
      </c>
      <c r="G215" s="117">
        <v>9</v>
      </c>
    </row>
    <row r="216" spans="1:7">
      <c r="A216" s="158" t="s">
        <v>289</v>
      </c>
      <c r="B216" s="159">
        <v>907</v>
      </c>
      <c r="C216" s="160">
        <v>7</v>
      </c>
      <c r="D216" s="160">
        <v>7</v>
      </c>
      <c r="E216" s="114" t="s">
        <v>183</v>
      </c>
      <c r="F216" s="115" t="s">
        <v>183</v>
      </c>
      <c r="G216" s="117">
        <v>3176.9</v>
      </c>
    </row>
    <row r="217" spans="1:7" ht="31.5">
      <c r="A217" s="158" t="s">
        <v>181</v>
      </c>
      <c r="B217" s="159">
        <v>907</v>
      </c>
      <c r="C217" s="160">
        <v>7</v>
      </c>
      <c r="D217" s="160">
        <v>7</v>
      </c>
      <c r="E217" s="114" t="s">
        <v>182</v>
      </c>
      <c r="F217" s="115" t="s">
        <v>183</v>
      </c>
      <c r="G217" s="117">
        <v>3176.9</v>
      </c>
    </row>
    <row r="218" spans="1:7" ht="47.25">
      <c r="A218" s="158" t="s">
        <v>267</v>
      </c>
      <c r="B218" s="159">
        <v>907</v>
      </c>
      <c r="C218" s="160">
        <v>7</v>
      </c>
      <c r="D218" s="160">
        <v>7</v>
      </c>
      <c r="E218" s="114" t="s">
        <v>268</v>
      </c>
      <c r="F218" s="115" t="s">
        <v>183</v>
      </c>
      <c r="G218" s="117">
        <v>3176.9</v>
      </c>
    </row>
    <row r="219" spans="1:7" ht="31.5">
      <c r="A219" s="158" t="s">
        <v>286</v>
      </c>
      <c r="B219" s="159">
        <v>907</v>
      </c>
      <c r="C219" s="160">
        <v>7</v>
      </c>
      <c r="D219" s="160">
        <v>7</v>
      </c>
      <c r="E219" s="114" t="s">
        <v>287</v>
      </c>
      <c r="F219" s="115" t="s">
        <v>183</v>
      </c>
      <c r="G219" s="117">
        <v>3176.9</v>
      </c>
    </row>
    <row r="220" spans="1:7">
      <c r="A220" s="158" t="s">
        <v>195</v>
      </c>
      <c r="B220" s="159">
        <v>907</v>
      </c>
      <c r="C220" s="160">
        <v>7</v>
      </c>
      <c r="D220" s="160">
        <v>7</v>
      </c>
      <c r="E220" s="114" t="s">
        <v>288</v>
      </c>
      <c r="F220" s="115" t="s">
        <v>183</v>
      </c>
      <c r="G220" s="117">
        <v>254.9</v>
      </c>
    </row>
    <row r="221" spans="1:7" ht="31.5">
      <c r="A221" s="158" t="s">
        <v>190</v>
      </c>
      <c r="B221" s="159">
        <v>907</v>
      </c>
      <c r="C221" s="160">
        <v>7</v>
      </c>
      <c r="D221" s="160">
        <v>7</v>
      </c>
      <c r="E221" s="114" t="s">
        <v>288</v>
      </c>
      <c r="F221" s="115" t="s">
        <v>191</v>
      </c>
      <c r="G221" s="117">
        <v>254.9</v>
      </c>
    </row>
    <row r="222" spans="1:7" ht="63" customHeight="1">
      <c r="A222" s="158" t="s">
        <v>290</v>
      </c>
      <c r="B222" s="159">
        <v>907</v>
      </c>
      <c r="C222" s="160">
        <v>7</v>
      </c>
      <c r="D222" s="160">
        <v>7</v>
      </c>
      <c r="E222" s="114" t="s">
        <v>291</v>
      </c>
      <c r="F222" s="115" t="s">
        <v>183</v>
      </c>
      <c r="G222" s="117">
        <v>2922</v>
      </c>
    </row>
    <row r="223" spans="1:7" ht="31.5">
      <c r="A223" s="158" t="s">
        <v>190</v>
      </c>
      <c r="B223" s="159">
        <v>907</v>
      </c>
      <c r="C223" s="160">
        <v>7</v>
      </c>
      <c r="D223" s="160">
        <v>7</v>
      </c>
      <c r="E223" s="114" t="s">
        <v>291</v>
      </c>
      <c r="F223" s="115" t="s">
        <v>191</v>
      </c>
      <c r="G223" s="117">
        <v>2922</v>
      </c>
    </row>
    <row r="224" spans="1:7">
      <c r="A224" s="158" t="s">
        <v>273</v>
      </c>
      <c r="B224" s="159">
        <v>907</v>
      </c>
      <c r="C224" s="160">
        <v>7</v>
      </c>
      <c r="D224" s="160">
        <v>9</v>
      </c>
      <c r="E224" s="114" t="s">
        <v>183</v>
      </c>
      <c r="F224" s="115" t="s">
        <v>183</v>
      </c>
      <c r="G224" s="117">
        <v>16296.8</v>
      </c>
    </row>
    <row r="225" spans="1:7" ht="31.5">
      <c r="A225" s="158" t="s">
        <v>181</v>
      </c>
      <c r="B225" s="159">
        <v>907</v>
      </c>
      <c r="C225" s="160">
        <v>7</v>
      </c>
      <c r="D225" s="160">
        <v>9</v>
      </c>
      <c r="E225" s="114" t="s">
        <v>182</v>
      </c>
      <c r="F225" s="115" t="s">
        <v>183</v>
      </c>
      <c r="G225" s="117">
        <v>16259.5</v>
      </c>
    </row>
    <row r="226" spans="1:7" ht="47.25">
      <c r="A226" s="158" t="s">
        <v>267</v>
      </c>
      <c r="B226" s="159">
        <v>907</v>
      </c>
      <c r="C226" s="160">
        <v>7</v>
      </c>
      <c r="D226" s="160">
        <v>9</v>
      </c>
      <c r="E226" s="114" t="s">
        <v>268</v>
      </c>
      <c r="F226" s="115" t="s">
        <v>183</v>
      </c>
      <c r="G226" s="117">
        <v>16259.5</v>
      </c>
    </row>
    <row r="227" spans="1:7" ht="31.5">
      <c r="A227" s="158" t="s">
        <v>269</v>
      </c>
      <c r="B227" s="159">
        <v>907</v>
      </c>
      <c r="C227" s="160">
        <v>7</v>
      </c>
      <c r="D227" s="160">
        <v>9</v>
      </c>
      <c r="E227" s="114" t="s">
        <v>270</v>
      </c>
      <c r="F227" s="115" t="s">
        <v>183</v>
      </c>
      <c r="G227" s="117">
        <v>15296.3</v>
      </c>
    </row>
    <row r="228" spans="1:7" ht="31.5">
      <c r="A228" s="158" t="s">
        <v>271</v>
      </c>
      <c r="B228" s="159">
        <v>907</v>
      </c>
      <c r="C228" s="160">
        <v>7</v>
      </c>
      <c r="D228" s="160">
        <v>9</v>
      </c>
      <c r="E228" s="114" t="s">
        <v>272</v>
      </c>
      <c r="F228" s="115" t="s">
        <v>183</v>
      </c>
      <c r="G228" s="117">
        <v>3370.7</v>
      </c>
    </row>
    <row r="229" spans="1:7" ht="63">
      <c r="A229" s="158" t="s">
        <v>206</v>
      </c>
      <c r="B229" s="159">
        <v>907</v>
      </c>
      <c r="C229" s="160">
        <v>7</v>
      </c>
      <c r="D229" s="160">
        <v>9</v>
      </c>
      <c r="E229" s="114" t="s">
        <v>272</v>
      </c>
      <c r="F229" s="115" t="s">
        <v>207</v>
      </c>
      <c r="G229" s="117">
        <v>2911.5</v>
      </c>
    </row>
    <row r="230" spans="1:7" ht="31.5">
      <c r="A230" s="158" t="s">
        <v>190</v>
      </c>
      <c r="B230" s="159">
        <v>907</v>
      </c>
      <c r="C230" s="160">
        <v>7</v>
      </c>
      <c r="D230" s="160">
        <v>9</v>
      </c>
      <c r="E230" s="114" t="s">
        <v>272</v>
      </c>
      <c r="F230" s="115" t="s">
        <v>191</v>
      </c>
      <c r="G230" s="117">
        <v>455.3</v>
      </c>
    </row>
    <row r="231" spans="1:7">
      <c r="A231" s="158" t="s">
        <v>202</v>
      </c>
      <c r="B231" s="159">
        <v>907</v>
      </c>
      <c r="C231" s="160">
        <v>7</v>
      </c>
      <c r="D231" s="160">
        <v>9</v>
      </c>
      <c r="E231" s="114" t="s">
        <v>272</v>
      </c>
      <c r="F231" s="115" t="s">
        <v>203</v>
      </c>
      <c r="G231" s="117">
        <v>3.9</v>
      </c>
    </row>
    <row r="232" spans="1:7">
      <c r="A232" s="158" t="s">
        <v>200</v>
      </c>
      <c r="B232" s="159">
        <v>907</v>
      </c>
      <c r="C232" s="160">
        <v>7</v>
      </c>
      <c r="D232" s="160">
        <v>9</v>
      </c>
      <c r="E232" s="114" t="s">
        <v>274</v>
      </c>
      <c r="F232" s="115" t="s">
        <v>183</v>
      </c>
      <c r="G232" s="117">
        <v>6505.6</v>
      </c>
    </row>
    <row r="233" spans="1:7" ht="63">
      <c r="A233" s="158" t="s">
        <v>206</v>
      </c>
      <c r="B233" s="159">
        <v>907</v>
      </c>
      <c r="C233" s="160">
        <v>7</v>
      </c>
      <c r="D233" s="160">
        <v>9</v>
      </c>
      <c r="E233" s="114" t="s">
        <v>274</v>
      </c>
      <c r="F233" s="115" t="s">
        <v>207</v>
      </c>
      <c r="G233" s="117">
        <v>6302</v>
      </c>
    </row>
    <row r="234" spans="1:7" ht="31.5">
      <c r="A234" s="158" t="s">
        <v>190</v>
      </c>
      <c r="B234" s="159">
        <v>907</v>
      </c>
      <c r="C234" s="160">
        <v>7</v>
      </c>
      <c r="D234" s="160">
        <v>9</v>
      </c>
      <c r="E234" s="114" t="s">
        <v>274</v>
      </c>
      <c r="F234" s="115" t="s">
        <v>191</v>
      </c>
      <c r="G234" s="117">
        <v>203.6</v>
      </c>
    </row>
    <row r="235" spans="1:7" ht="141.75" customHeight="1">
      <c r="A235" s="158" t="s">
        <v>256</v>
      </c>
      <c r="B235" s="159">
        <v>907</v>
      </c>
      <c r="C235" s="160">
        <v>7</v>
      </c>
      <c r="D235" s="160">
        <v>9</v>
      </c>
      <c r="E235" s="114" t="s">
        <v>275</v>
      </c>
      <c r="F235" s="115" t="s">
        <v>183</v>
      </c>
      <c r="G235" s="117">
        <v>5420</v>
      </c>
    </row>
    <row r="236" spans="1:7" ht="63">
      <c r="A236" s="158" t="s">
        <v>206</v>
      </c>
      <c r="B236" s="159">
        <v>907</v>
      </c>
      <c r="C236" s="160">
        <v>7</v>
      </c>
      <c r="D236" s="160">
        <v>9</v>
      </c>
      <c r="E236" s="114" t="s">
        <v>275</v>
      </c>
      <c r="F236" s="115" t="s">
        <v>207</v>
      </c>
      <c r="G236" s="117">
        <v>5420</v>
      </c>
    </row>
    <row r="237" spans="1:7" ht="31.5">
      <c r="A237" s="158" t="s">
        <v>276</v>
      </c>
      <c r="B237" s="159">
        <v>907</v>
      </c>
      <c r="C237" s="160">
        <v>7</v>
      </c>
      <c r="D237" s="160">
        <v>9</v>
      </c>
      <c r="E237" s="114" t="s">
        <v>277</v>
      </c>
      <c r="F237" s="115" t="s">
        <v>183</v>
      </c>
      <c r="G237" s="117">
        <v>10</v>
      </c>
    </row>
    <row r="238" spans="1:7" ht="63">
      <c r="A238" s="158" t="s">
        <v>278</v>
      </c>
      <c r="B238" s="159">
        <v>907</v>
      </c>
      <c r="C238" s="160">
        <v>7</v>
      </c>
      <c r="D238" s="160">
        <v>9</v>
      </c>
      <c r="E238" s="114" t="s">
        <v>279</v>
      </c>
      <c r="F238" s="115" t="s">
        <v>183</v>
      </c>
      <c r="G238" s="117">
        <v>10</v>
      </c>
    </row>
    <row r="239" spans="1:7" ht="31.5">
      <c r="A239" s="158" t="s">
        <v>190</v>
      </c>
      <c r="B239" s="159">
        <v>907</v>
      </c>
      <c r="C239" s="160">
        <v>7</v>
      </c>
      <c r="D239" s="160">
        <v>9</v>
      </c>
      <c r="E239" s="114" t="s">
        <v>279</v>
      </c>
      <c r="F239" s="115" t="s">
        <v>191</v>
      </c>
      <c r="G239" s="117">
        <v>10</v>
      </c>
    </row>
    <row r="240" spans="1:7" ht="47.25">
      <c r="A240" s="158" t="s">
        <v>280</v>
      </c>
      <c r="B240" s="159">
        <v>907</v>
      </c>
      <c r="C240" s="160">
        <v>7</v>
      </c>
      <c r="D240" s="160">
        <v>9</v>
      </c>
      <c r="E240" s="114" t="s">
        <v>281</v>
      </c>
      <c r="F240" s="115" t="s">
        <v>183</v>
      </c>
      <c r="G240" s="117">
        <v>953.2</v>
      </c>
    </row>
    <row r="241" spans="1:7" ht="63">
      <c r="A241" s="158" t="s">
        <v>282</v>
      </c>
      <c r="B241" s="159">
        <v>907</v>
      </c>
      <c r="C241" s="160">
        <v>7</v>
      </c>
      <c r="D241" s="160">
        <v>9</v>
      </c>
      <c r="E241" s="114" t="s">
        <v>283</v>
      </c>
      <c r="F241" s="115" t="s">
        <v>183</v>
      </c>
      <c r="G241" s="117">
        <v>953.2</v>
      </c>
    </row>
    <row r="242" spans="1:7" ht="63">
      <c r="A242" s="158" t="s">
        <v>206</v>
      </c>
      <c r="B242" s="159">
        <v>907</v>
      </c>
      <c r="C242" s="160">
        <v>7</v>
      </c>
      <c r="D242" s="160">
        <v>9</v>
      </c>
      <c r="E242" s="114" t="s">
        <v>283</v>
      </c>
      <c r="F242" s="115" t="s">
        <v>207</v>
      </c>
      <c r="G242" s="117">
        <v>100</v>
      </c>
    </row>
    <row r="243" spans="1:7" ht="31.5">
      <c r="A243" s="158" t="s">
        <v>190</v>
      </c>
      <c r="B243" s="159">
        <v>907</v>
      </c>
      <c r="C243" s="160">
        <v>7</v>
      </c>
      <c r="D243" s="160">
        <v>9</v>
      </c>
      <c r="E243" s="114" t="s">
        <v>283</v>
      </c>
      <c r="F243" s="115" t="s">
        <v>191</v>
      </c>
      <c r="G243" s="117">
        <v>853.2</v>
      </c>
    </row>
    <row r="244" spans="1:7" ht="47.25">
      <c r="A244" s="158" t="s">
        <v>511</v>
      </c>
      <c r="B244" s="159">
        <v>907</v>
      </c>
      <c r="C244" s="160">
        <v>7</v>
      </c>
      <c r="D244" s="160">
        <v>9</v>
      </c>
      <c r="E244" s="114" t="s">
        <v>512</v>
      </c>
      <c r="F244" s="115" t="s">
        <v>183</v>
      </c>
      <c r="G244" s="117">
        <v>37.299999999999997</v>
      </c>
    </row>
    <row r="245" spans="1:7" ht="47.25">
      <c r="A245" s="158" t="s">
        <v>513</v>
      </c>
      <c r="B245" s="159">
        <v>907</v>
      </c>
      <c r="C245" s="160">
        <v>7</v>
      </c>
      <c r="D245" s="160">
        <v>9</v>
      </c>
      <c r="E245" s="114" t="s">
        <v>514</v>
      </c>
      <c r="F245" s="115" t="s">
        <v>183</v>
      </c>
      <c r="G245" s="117">
        <v>37.299999999999997</v>
      </c>
    </row>
    <row r="246" spans="1:7" ht="47.25">
      <c r="A246" s="158" t="s">
        <v>515</v>
      </c>
      <c r="B246" s="159">
        <v>907</v>
      </c>
      <c r="C246" s="160">
        <v>7</v>
      </c>
      <c r="D246" s="160">
        <v>9</v>
      </c>
      <c r="E246" s="114" t="s">
        <v>516</v>
      </c>
      <c r="F246" s="115" t="s">
        <v>183</v>
      </c>
      <c r="G246" s="117">
        <v>37.299999999999997</v>
      </c>
    </row>
    <row r="247" spans="1:7" ht="47.25">
      <c r="A247" s="158" t="s">
        <v>517</v>
      </c>
      <c r="B247" s="159">
        <v>907</v>
      </c>
      <c r="C247" s="160">
        <v>7</v>
      </c>
      <c r="D247" s="160">
        <v>9</v>
      </c>
      <c r="E247" s="114" t="s">
        <v>518</v>
      </c>
      <c r="F247" s="115" t="s">
        <v>183</v>
      </c>
      <c r="G247" s="117">
        <v>37.299999999999997</v>
      </c>
    </row>
    <row r="248" spans="1:7" ht="31.5">
      <c r="A248" s="158" t="s">
        <v>190</v>
      </c>
      <c r="B248" s="159">
        <v>907</v>
      </c>
      <c r="C248" s="160">
        <v>7</v>
      </c>
      <c r="D248" s="160">
        <v>9</v>
      </c>
      <c r="E248" s="114" t="s">
        <v>518</v>
      </c>
      <c r="F248" s="115" t="s">
        <v>191</v>
      </c>
      <c r="G248" s="117">
        <v>37.299999999999997</v>
      </c>
    </row>
    <row r="249" spans="1:7">
      <c r="A249" s="158" t="s">
        <v>709</v>
      </c>
      <c r="B249" s="159">
        <v>907</v>
      </c>
      <c r="C249" s="160">
        <v>10</v>
      </c>
      <c r="D249" s="160"/>
      <c r="E249" s="114" t="s">
        <v>183</v>
      </c>
      <c r="F249" s="115" t="s">
        <v>183</v>
      </c>
      <c r="G249" s="117">
        <v>30328.6</v>
      </c>
    </row>
    <row r="250" spans="1:7">
      <c r="A250" s="158" t="s">
        <v>230</v>
      </c>
      <c r="B250" s="159">
        <v>907</v>
      </c>
      <c r="C250" s="160">
        <v>10</v>
      </c>
      <c r="D250" s="160">
        <v>4</v>
      </c>
      <c r="E250" s="114" t="s">
        <v>183</v>
      </c>
      <c r="F250" s="115" t="s">
        <v>183</v>
      </c>
      <c r="G250" s="117">
        <v>30328.6</v>
      </c>
    </row>
    <row r="251" spans="1:7" ht="31.5">
      <c r="A251" s="158" t="s">
        <v>181</v>
      </c>
      <c r="B251" s="159">
        <v>907</v>
      </c>
      <c r="C251" s="160">
        <v>10</v>
      </c>
      <c r="D251" s="160">
        <v>4</v>
      </c>
      <c r="E251" s="114" t="s">
        <v>182</v>
      </c>
      <c r="F251" s="115" t="s">
        <v>183</v>
      </c>
      <c r="G251" s="117">
        <v>30328.6</v>
      </c>
    </row>
    <row r="252" spans="1:7" ht="31.5">
      <c r="A252" s="158" t="s">
        <v>184</v>
      </c>
      <c r="B252" s="159">
        <v>907</v>
      </c>
      <c r="C252" s="160">
        <v>10</v>
      </c>
      <c r="D252" s="160">
        <v>4</v>
      </c>
      <c r="E252" s="114" t="s">
        <v>185</v>
      </c>
      <c r="F252" s="115" t="s">
        <v>183</v>
      </c>
      <c r="G252" s="117">
        <v>30328.6</v>
      </c>
    </row>
    <row r="253" spans="1:7" ht="31.5">
      <c r="A253" s="158" t="s">
        <v>210</v>
      </c>
      <c r="B253" s="159">
        <v>907</v>
      </c>
      <c r="C253" s="160">
        <v>10</v>
      </c>
      <c r="D253" s="160">
        <v>4</v>
      </c>
      <c r="E253" s="114" t="s">
        <v>211</v>
      </c>
      <c r="F253" s="115" t="s">
        <v>183</v>
      </c>
      <c r="G253" s="117">
        <v>500.2</v>
      </c>
    </row>
    <row r="254" spans="1:7" ht="91.5" customHeight="1">
      <c r="A254" s="158" t="s">
        <v>228</v>
      </c>
      <c r="B254" s="159">
        <v>907</v>
      </c>
      <c r="C254" s="160">
        <v>10</v>
      </c>
      <c r="D254" s="160">
        <v>4</v>
      </c>
      <c r="E254" s="114" t="s">
        <v>229</v>
      </c>
      <c r="F254" s="115" t="s">
        <v>183</v>
      </c>
      <c r="G254" s="117">
        <v>500.2</v>
      </c>
    </row>
    <row r="255" spans="1:7" ht="31.5">
      <c r="A255" s="158" t="s">
        <v>190</v>
      </c>
      <c r="B255" s="159">
        <v>907</v>
      </c>
      <c r="C255" s="160">
        <v>10</v>
      </c>
      <c r="D255" s="160">
        <v>4</v>
      </c>
      <c r="E255" s="114" t="s">
        <v>229</v>
      </c>
      <c r="F255" s="115" t="s">
        <v>191</v>
      </c>
      <c r="G255" s="117">
        <v>500.2</v>
      </c>
    </row>
    <row r="256" spans="1:7" ht="31.5">
      <c r="A256" s="158" t="s">
        <v>263</v>
      </c>
      <c r="B256" s="159">
        <v>907</v>
      </c>
      <c r="C256" s="160">
        <v>10</v>
      </c>
      <c r="D256" s="160">
        <v>4</v>
      </c>
      <c r="E256" s="114" t="s">
        <v>264</v>
      </c>
      <c r="F256" s="115" t="s">
        <v>183</v>
      </c>
      <c r="G256" s="117">
        <v>29828.400000000001</v>
      </c>
    </row>
    <row r="257" spans="1:7" ht="47.25">
      <c r="A257" s="158" t="s">
        <v>265</v>
      </c>
      <c r="B257" s="159">
        <v>907</v>
      </c>
      <c r="C257" s="160">
        <v>10</v>
      </c>
      <c r="D257" s="160">
        <v>4</v>
      </c>
      <c r="E257" s="114" t="s">
        <v>266</v>
      </c>
      <c r="F257" s="115" t="s">
        <v>183</v>
      </c>
      <c r="G257" s="117">
        <v>29828.400000000001</v>
      </c>
    </row>
    <row r="258" spans="1:7" ht="31.5">
      <c r="A258" s="158" t="s">
        <v>190</v>
      </c>
      <c r="B258" s="159">
        <v>907</v>
      </c>
      <c r="C258" s="160">
        <v>10</v>
      </c>
      <c r="D258" s="160">
        <v>4</v>
      </c>
      <c r="E258" s="114" t="s">
        <v>266</v>
      </c>
      <c r="F258" s="115" t="s">
        <v>191</v>
      </c>
      <c r="G258" s="117">
        <v>29828.400000000001</v>
      </c>
    </row>
    <row r="259" spans="1:7" s="107" customFormat="1">
      <c r="A259" s="155" t="s">
        <v>721</v>
      </c>
      <c r="B259" s="156">
        <v>910</v>
      </c>
      <c r="C259" s="157"/>
      <c r="D259" s="157"/>
      <c r="E259" s="109" t="s">
        <v>183</v>
      </c>
      <c r="F259" s="110" t="s">
        <v>183</v>
      </c>
      <c r="G259" s="112">
        <v>154082.20000000001</v>
      </c>
    </row>
    <row r="260" spans="1:7">
      <c r="A260" s="158" t="s">
        <v>701</v>
      </c>
      <c r="B260" s="159">
        <v>910</v>
      </c>
      <c r="C260" s="160">
        <v>1</v>
      </c>
      <c r="D260" s="160"/>
      <c r="E260" s="114" t="s">
        <v>183</v>
      </c>
      <c r="F260" s="115" t="s">
        <v>183</v>
      </c>
      <c r="G260" s="117">
        <v>43023.5</v>
      </c>
    </row>
    <row r="261" spans="1:7" ht="47.25">
      <c r="A261" s="158" t="s">
        <v>393</v>
      </c>
      <c r="B261" s="159">
        <v>910</v>
      </c>
      <c r="C261" s="160">
        <v>1</v>
      </c>
      <c r="D261" s="160">
        <v>6</v>
      </c>
      <c r="E261" s="114" t="s">
        <v>183</v>
      </c>
      <c r="F261" s="115" t="s">
        <v>183</v>
      </c>
      <c r="G261" s="117">
        <v>14507.5</v>
      </c>
    </row>
    <row r="262" spans="1:7" ht="47.25">
      <c r="A262" s="158" t="s">
        <v>385</v>
      </c>
      <c r="B262" s="159">
        <v>910</v>
      </c>
      <c r="C262" s="160">
        <v>1</v>
      </c>
      <c r="D262" s="160">
        <v>6</v>
      </c>
      <c r="E262" s="114" t="s">
        <v>386</v>
      </c>
      <c r="F262" s="115" t="s">
        <v>183</v>
      </c>
      <c r="G262" s="117">
        <v>14507.5</v>
      </c>
    </row>
    <row r="263" spans="1:7" ht="63">
      <c r="A263" s="158" t="s">
        <v>387</v>
      </c>
      <c r="B263" s="159">
        <v>910</v>
      </c>
      <c r="C263" s="160">
        <v>1</v>
      </c>
      <c r="D263" s="160">
        <v>6</v>
      </c>
      <c r="E263" s="114" t="s">
        <v>388</v>
      </c>
      <c r="F263" s="115" t="s">
        <v>183</v>
      </c>
      <c r="G263" s="117">
        <v>14507.5</v>
      </c>
    </row>
    <row r="264" spans="1:7" ht="78.75">
      <c r="A264" s="158" t="s">
        <v>389</v>
      </c>
      <c r="B264" s="159">
        <v>910</v>
      </c>
      <c r="C264" s="160">
        <v>1</v>
      </c>
      <c r="D264" s="160">
        <v>6</v>
      </c>
      <c r="E264" s="114" t="s">
        <v>390</v>
      </c>
      <c r="F264" s="115" t="s">
        <v>183</v>
      </c>
      <c r="G264" s="117">
        <v>14507.5</v>
      </c>
    </row>
    <row r="265" spans="1:7">
      <c r="A265" s="158" t="s">
        <v>335</v>
      </c>
      <c r="B265" s="159">
        <v>910</v>
      </c>
      <c r="C265" s="160">
        <v>1</v>
      </c>
      <c r="D265" s="160">
        <v>6</v>
      </c>
      <c r="E265" s="114" t="s">
        <v>392</v>
      </c>
      <c r="F265" s="115" t="s">
        <v>183</v>
      </c>
      <c r="G265" s="117">
        <v>10923.5</v>
      </c>
    </row>
    <row r="266" spans="1:7" ht="63">
      <c r="A266" s="158" t="s">
        <v>206</v>
      </c>
      <c r="B266" s="159">
        <v>910</v>
      </c>
      <c r="C266" s="160">
        <v>1</v>
      </c>
      <c r="D266" s="160">
        <v>6</v>
      </c>
      <c r="E266" s="114" t="s">
        <v>392</v>
      </c>
      <c r="F266" s="115" t="s">
        <v>207</v>
      </c>
      <c r="G266" s="117">
        <v>9059.2999999999993</v>
      </c>
    </row>
    <row r="267" spans="1:7" ht="31.5">
      <c r="A267" s="158" t="s">
        <v>190</v>
      </c>
      <c r="B267" s="159">
        <v>910</v>
      </c>
      <c r="C267" s="160">
        <v>1</v>
      </c>
      <c r="D267" s="160">
        <v>6</v>
      </c>
      <c r="E267" s="114" t="s">
        <v>392</v>
      </c>
      <c r="F267" s="115" t="s">
        <v>191</v>
      </c>
      <c r="G267" s="117">
        <v>1864.2</v>
      </c>
    </row>
    <row r="268" spans="1:7" ht="141" customHeight="1">
      <c r="A268" s="158" t="s">
        <v>256</v>
      </c>
      <c r="B268" s="159">
        <v>910</v>
      </c>
      <c r="C268" s="160">
        <v>1</v>
      </c>
      <c r="D268" s="160">
        <v>6</v>
      </c>
      <c r="E268" s="114" t="s">
        <v>395</v>
      </c>
      <c r="F268" s="115" t="s">
        <v>183</v>
      </c>
      <c r="G268" s="117">
        <v>3584</v>
      </c>
    </row>
    <row r="269" spans="1:7" ht="63">
      <c r="A269" s="158" t="s">
        <v>206</v>
      </c>
      <c r="B269" s="159">
        <v>910</v>
      </c>
      <c r="C269" s="160">
        <v>1</v>
      </c>
      <c r="D269" s="160">
        <v>6</v>
      </c>
      <c r="E269" s="114" t="s">
        <v>395</v>
      </c>
      <c r="F269" s="115" t="s">
        <v>207</v>
      </c>
      <c r="G269" s="117">
        <v>3584</v>
      </c>
    </row>
    <row r="270" spans="1:7">
      <c r="A270" s="158" t="s">
        <v>342</v>
      </c>
      <c r="B270" s="159">
        <v>910</v>
      </c>
      <c r="C270" s="160">
        <v>1</v>
      </c>
      <c r="D270" s="160">
        <v>13</v>
      </c>
      <c r="E270" s="114" t="s">
        <v>183</v>
      </c>
      <c r="F270" s="115" t="s">
        <v>183</v>
      </c>
      <c r="G270" s="117">
        <v>28516</v>
      </c>
    </row>
    <row r="271" spans="1:7" ht="47.25">
      <c r="A271" s="158" t="s">
        <v>385</v>
      </c>
      <c r="B271" s="159">
        <v>910</v>
      </c>
      <c r="C271" s="160">
        <v>1</v>
      </c>
      <c r="D271" s="160">
        <v>13</v>
      </c>
      <c r="E271" s="114" t="s">
        <v>386</v>
      </c>
      <c r="F271" s="115" t="s">
        <v>183</v>
      </c>
      <c r="G271" s="117">
        <v>27776.1</v>
      </c>
    </row>
    <row r="272" spans="1:7" ht="63">
      <c r="A272" s="158" t="s">
        <v>387</v>
      </c>
      <c r="B272" s="159">
        <v>910</v>
      </c>
      <c r="C272" s="160">
        <v>1</v>
      </c>
      <c r="D272" s="160">
        <v>13</v>
      </c>
      <c r="E272" s="114" t="s">
        <v>388</v>
      </c>
      <c r="F272" s="115" t="s">
        <v>183</v>
      </c>
      <c r="G272" s="117">
        <v>27776.1</v>
      </c>
    </row>
    <row r="273" spans="1:7" ht="78.75">
      <c r="A273" s="158" t="s">
        <v>389</v>
      </c>
      <c r="B273" s="159">
        <v>910</v>
      </c>
      <c r="C273" s="160">
        <v>1</v>
      </c>
      <c r="D273" s="160">
        <v>13</v>
      </c>
      <c r="E273" s="114" t="s">
        <v>390</v>
      </c>
      <c r="F273" s="115" t="s">
        <v>183</v>
      </c>
      <c r="G273" s="117">
        <v>27776.1</v>
      </c>
    </row>
    <row r="274" spans="1:7">
      <c r="A274" s="158" t="s">
        <v>200</v>
      </c>
      <c r="B274" s="159">
        <v>910</v>
      </c>
      <c r="C274" s="160">
        <v>1</v>
      </c>
      <c r="D274" s="160">
        <v>13</v>
      </c>
      <c r="E274" s="114" t="s">
        <v>394</v>
      </c>
      <c r="F274" s="115" t="s">
        <v>183</v>
      </c>
      <c r="G274" s="117">
        <v>17516.099999999999</v>
      </c>
    </row>
    <row r="275" spans="1:7" ht="63">
      <c r="A275" s="158" t="s">
        <v>206</v>
      </c>
      <c r="B275" s="159">
        <v>910</v>
      </c>
      <c r="C275" s="160">
        <v>1</v>
      </c>
      <c r="D275" s="160">
        <v>13</v>
      </c>
      <c r="E275" s="114" t="s">
        <v>394</v>
      </c>
      <c r="F275" s="115" t="s">
        <v>207</v>
      </c>
      <c r="G275" s="117">
        <v>16321.9</v>
      </c>
    </row>
    <row r="276" spans="1:7" ht="31.5">
      <c r="A276" s="158" t="s">
        <v>190</v>
      </c>
      <c r="B276" s="159">
        <v>910</v>
      </c>
      <c r="C276" s="160">
        <v>1</v>
      </c>
      <c r="D276" s="160">
        <v>13</v>
      </c>
      <c r="E276" s="114" t="s">
        <v>394</v>
      </c>
      <c r="F276" s="115" t="s">
        <v>191</v>
      </c>
      <c r="G276" s="117">
        <v>1194.2</v>
      </c>
    </row>
    <row r="277" spans="1:7" ht="141" customHeight="1">
      <c r="A277" s="158" t="s">
        <v>256</v>
      </c>
      <c r="B277" s="159">
        <v>910</v>
      </c>
      <c r="C277" s="160">
        <v>1</v>
      </c>
      <c r="D277" s="160">
        <v>13</v>
      </c>
      <c r="E277" s="114" t="s">
        <v>395</v>
      </c>
      <c r="F277" s="115" t="s">
        <v>183</v>
      </c>
      <c r="G277" s="117">
        <v>10260</v>
      </c>
    </row>
    <row r="278" spans="1:7" ht="63">
      <c r="A278" s="158" t="s">
        <v>206</v>
      </c>
      <c r="B278" s="159">
        <v>910</v>
      </c>
      <c r="C278" s="160">
        <v>1</v>
      </c>
      <c r="D278" s="160">
        <v>13</v>
      </c>
      <c r="E278" s="114" t="s">
        <v>395</v>
      </c>
      <c r="F278" s="115" t="s">
        <v>207</v>
      </c>
      <c r="G278" s="117">
        <v>10260</v>
      </c>
    </row>
    <row r="279" spans="1:7">
      <c r="A279" s="158" t="s">
        <v>637</v>
      </c>
      <c r="B279" s="159">
        <v>910</v>
      </c>
      <c r="C279" s="160">
        <v>1</v>
      </c>
      <c r="D279" s="160">
        <v>13</v>
      </c>
      <c r="E279" s="114" t="s">
        <v>638</v>
      </c>
      <c r="F279" s="115" t="s">
        <v>183</v>
      </c>
      <c r="G279" s="117">
        <v>739.9</v>
      </c>
    </row>
    <row r="280" spans="1:7" ht="31.5">
      <c r="A280" s="158" t="s">
        <v>670</v>
      </c>
      <c r="B280" s="159">
        <v>910</v>
      </c>
      <c r="C280" s="160">
        <v>1</v>
      </c>
      <c r="D280" s="160">
        <v>13</v>
      </c>
      <c r="E280" s="114" t="s">
        <v>671</v>
      </c>
      <c r="F280" s="115" t="s">
        <v>183</v>
      </c>
      <c r="G280" s="117">
        <v>739.9</v>
      </c>
    </row>
    <row r="281" spans="1:7" ht="47.25">
      <c r="A281" s="158" t="s">
        <v>672</v>
      </c>
      <c r="B281" s="159">
        <v>910</v>
      </c>
      <c r="C281" s="160">
        <v>1</v>
      </c>
      <c r="D281" s="160">
        <v>13</v>
      </c>
      <c r="E281" s="114" t="s">
        <v>673</v>
      </c>
      <c r="F281" s="115" t="s">
        <v>183</v>
      </c>
      <c r="G281" s="117">
        <v>739.9</v>
      </c>
    </row>
    <row r="282" spans="1:7" ht="63">
      <c r="A282" s="158" t="s">
        <v>674</v>
      </c>
      <c r="B282" s="159">
        <v>910</v>
      </c>
      <c r="C282" s="160">
        <v>1</v>
      </c>
      <c r="D282" s="160">
        <v>13</v>
      </c>
      <c r="E282" s="114" t="s">
        <v>675</v>
      </c>
      <c r="F282" s="115" t="s">
        <v>183</v>
      </c>
      <c r="G282" s="117">
        <v>739.9</v>
      </c>
    </row>
    <row r="283" spans="1:7">
      <c r="A283" s="158" t="s">
        <v>202</v>
      </c>
      <c r="B283" s="159">
        <v>910</v>
      </c>
      <c r="C283" s="160">
        <v>1</v>
      </c>
      <c r="D283" s="160">
        <v>13</v>
      </c>
      <c r="E283" s="114" t="s">
        <v>675</v>
      </c>
      <c r="F283" s="115" t="s">
        <v>203</v>
      </c>
      <c r="G283" s="117">
        <v>739.9</v>
      </c>
    </row>
    <row r="284" spans="1:7">
      <c r="A284" s="158" t="s">
        <v>706</v>
      </c>
      <c r="B284" s="159">
        <v>910</v>
      </c>
      <c r="C284" s="160">
        <v>7</v>
      </c>
      <c r="D284" s="160"/>
      <c r="E284" s="114" t="s">
        <v>183</v>
      </c>
      <c r="F284" s="115" t="s">
        <v>183</v>
      </c>
      <c r="G284" s="117">
        <v>80</v>
      </c>
    </row>
    <row r="285" spans="1:7" ht="31.5">
      <c r="A285" s="158" t="s">
        <v>199</v>
      </c>
      <c r="B285" s="159">
        <v>910</v>
      </c>
      <c r="C285" s="160">
        <v>7</v>
      </c>
      <c r="D285" s="160">
        <v>5</v>
      </c>
      <c r="E285" s="114" t="s">
        <v>183</v>
      </c>
      <c r="F285" s="115" t="s">
        <v>183</v>
      </c>
      <c r="G285" s="117">
        <v>80</v>
      </c>
    </row>
    <row r="286" spans="1:7" ht="47.25">
      <c r="A286" s="158" t="s">
        <v>385</v>
      </c>
      <c r="B286" s="159">
        <v>910</v>
      </c>
      <c r="C286" s="160">
        <v>7</v>
      </c>
      <c r="D286" s="160">
        <v>5</v>
      </c>
      <c r="E286" s="114" t="s">
        <v>386</v>
      </c>
      <c r="F286" s="115" t="s">
        <v>183</v>
      </c>
      <c r="G286" s="117">
        <v>80</v>
      </c>
    </row>
    <row r="287" spans="1:7" ht="63">
      <c r="A287" s="158" t="s">
        <v>387</v>
      </c>
      <c r="B287" s="159">
        <v>910</v>
      </c>
      <c r="C287" s="160">
        <v>7</v>
      </c>
      <c r="D287" s="160">
        <v>5</v>
      </c>
      <c r="E287" s="114" t="s">
        <v>388</v>
      </c>
      <c r="F287" s="115" t="s">
        <v>183</v>
      </c>
      <c r="G287" s="117">
        <v>80</v>
      </c>
    </row>
    <row r="288" spans="1:7" ht="78.75">
      <c r="A288" s="158" t="s">
        <v>389</v>
      </c>
      <c r="B288" s="159">
        <v>910</v>
      </c>
      <c r="C288" s="160">
        <v>7</v>
      </c>
      <c r="D288" s="160">
        <v>5</v>
      </c>
      <c r="E288" s="114" t="s">
        <v>390</v>
      </c>
      <c r="F288" s="115" t="s">
        <v>183</v>
      </c>
      <c r="G288" s="117">
        <v>80</v>
      </c>
    </row>
    <row r="289" spans="1:7" ht="31.5">
      <c r="A289" s="158" t="s">
        <v>197</v>
      </c>
      <c r="B289" s="159">
        <v>910</v>
      </c>
      <c r="C289" s="160">
        <v>7</v>
      </c>
      <c r="D289" s="160">
        <v>5</v>
      </c>
      <c r="E289" s="114" t="s">
        <v>391</v>
      </c>
      <c r="F289" s="115" t="s">
        <v>183</v>
      </c>
      <c r="G289" s="117">
        <v>80</v>
      </c>
    </row>
    <row r="290" spans="1:7" ht="31.5">
      <c r="A290" s="158" t="s">
        <v>190</v>
      </c>
      <c r="B290" s="159">
        <v>910</v>
      </c>
      <c r="C290" s="160">
        <v>7</v>
      </c>
      <c r="D290" s="160">
        <v>5</v>
      </c>
      <c r="E290" s="114" t="s">
        <v>391</v>
      </c>
      <c r="F290" s="115" t="s">
        <v>191</v>
      </c>
      <c r="G290" s="117">
        <v>80</v>
      </c>
    </row>
    <row r="291" spans="1:7" ht="47.25">
      <c r="A291" s="158" t="s">
        <v>712</v>
      </c>
      <c r="B291" s="159">
        <v>910</v>
      </c>
      <c r="C291" s="160">
        <v>14</v>
      </c>
      <c r="D291" s="160"/>
      <c r="E291" s="114" t="s">
        <v>183</v>
      </c>
      <c r="F291" s="115" t="s">
        <v>183</v>
      </c>
      <c r="G291" s="117">
        <v>110978.7</v>
      </c>
    </row>
    <row r="292" spans="1:7" ht="47.25">
      <c r="A292" s="158" t="s">
        <v>407</v>
      </c>
      <c r="B292" s="159">
        <v>910</v>
      </c>
      <c r="C292" s="160">
        <v>14</v>
      </c>
      <c r="D292" s="160">
        <v>1</v>
      </c>
      <c r="E292" s="114" t="s">
        <v>183</v>
      </c>
      <c r="F292" s="115" t="s">
        <v>183</v>
      </c>
      <c r="G292" s="117">
        <v>93458.8</v>
      </c>
    </row>
    <row r="293" spans="1:7" ht="47.25">
      <c r="A293" s="158" t="s">
        <v>385</v>
      </c>
      <c r="B293" s="159">
        <v>910</v>
      </c>
      <c r="C293" s="160">
        <v>14</v>
      </c>
      <c r="D293" s="160">
        <v>1</v>
      </c>
      <c r="E293" s="114" t="s">
        <v>386</v>
      </c>
      <c r="F293" s="115" t="s">
        <v>183</v>
      </c>
      <c r="G293" s="117">
        <v>93458.8</v>
      </c>
    </row>
    <row r="294" spans="1:7" ht="63">
      <c r="A294" s="158" t="s">
        <v>396</v>
      </c>
      <c r="B294" s="159">
        <v>910</v>
      </c>
      <c r="C294" s="160">
        <v>14</v>
      </c>
      <c r="D294" s="160">
        <v>1</v>
      </c>
      <c r="E294" s="114" t="s">
        <v>397</v>
      </c>
      <c r="F294" s="115" t="s">
        <v>183</v>
      </c>
      <c r="G294" s="117">
        <v>93458.8</v>
      </c>
    </row>
    <row r="295" spans="1:7" ht="31.5">
      <c r="A295" s="158" t="s">
        <v>398</v>
      </c>
      <c r="B295" s="159">
        <v>910</v>
      </c>
      <c r="C295" s="160">
        <v>14</v>
      </c>
      <c r="D295" s="160">
        <v>1</v>
      </c>
      <c r="E295" s="114" t="s">
        <v>399</v>
      </c>
      <c r="F295" s="115" t="s">
        <v>183</v>
      </c>
      <c r="G295" s="117">
        <v>93458.8</v>
      </c>
    </row>
    <row r="296" spans="1:7" ht="47.25">
      <c r="A296" s="158" t="s">
        <v>405</v>
      </c>
      <c r="B296" s="159">
        <v>910</v>
      </c>
      <c r="C296" s="160">
        <v>14</v>
      </c>
      <c r="D296" s="160">
        <v>1</v>
      </c>
      <c r="E296" s="114" t="s">
        <v>406</v>
      </c>
      <c r="F296" s="115" t="s">
        <v>183</v>
      </c>
      <c r="G296" s="117">
        <v>92533.4</v>
      </c>
    </row>
    <row r="297" spans="1:7">
      <c r="A297" s="158" t="s">
        <v>402</v>
      </c>
      <c r="B297" s="159">
        <v>910</v>
      </c>
      <c r="C297" s="160">
        <v>14</v>
      </c>
      <c r="D297" s="160">
        <v>1</v>
      </c>
      <c r="E297" s="114" t="s">
        <v>406</v>
      </c>
      <c r="F297" s="115" t="s">
        <v>403</v>
      </c>
      <c r="G297" s="117">
        <v>92533.4</v>
      </c>
    </row>
    <row r="298" spans="1:7" ht="17.25" customHeight="1">
      <c r="A298" s="158" t="s">
        <v>408</v>
      </c>
      <c r="B298" s="159">
        <v>910</v>
      </c>
      <c r="C298" s="160">
        <v>14</v>
      </c>
      <c r="D298" s="160">
        <v>1</v>
      </c>
      <c r="E298" s="114" t="s">
        <v>409</v>
      </c>
      <c r="F298" s="115" t="s">
        <v>183</v>
      </c>
      <c r="G298" s="117">
        <v>925.4</v>
      </c>
    </row>
    <row r="299" spans="1:7">
      <c r="A299" s="158" t="s">
        <v>402</v>
      </c>
      <c r="B299" s="159">
        <v>910</v>
      </c>
      <c r="C299" s="160">
        <v>14</v>
      </c>
      <c r="D299" s="160">
        <v>1</v>
      </c>
      <c r="E299" s="114" t="s">
        <v>409</v>
      </c>
      <c r="F299" s="115" t="s">
        <v>403</v>
      </c>
      <c r="G299" s="117">
        <v>925.4</v>
      </c>
    </row>
    <row r="300" spans="1:7">
      <c r="A300" s="158" t="s">
        <v>404</v>
      </c>
      <c r="B300" s="159">
        <v>910</v>
      </c>
      <c r="C300" s="160">
        <v>14</v>
      </c>
      <c r="D300" s="160">
        <v>3</v>
      </c>
      <c r="E300" s="114" t="s">
        <v>183</v>
      </c>
      <c r="F300" s="115" t="s">
        <v>183</v>
      </c>
      <c r="G300" s="117">
        <v>17519.900000000001</v>
      </c>
    </row>
    <row r="301" spans="1:7" ht="47.25">
      <c r="A301" s="158" t="s">
        <v>385</v>
      </c>
      <c r="B301" s="159">
        <v>910</v>
      </c>
      <c r="C301" s="160">
        <v>14</v>
      </c>
      <c r="D301" s="160">
        <v>3</v>
      </c>
      <c r="E301" s="114" t="s">
        <v>386</v>
      </c>
      <c r="F301" s="115" t="s">
        <v>183</v>
      </c>
      <c r="G301" s="117">
        <v>17519.900000000001</v>
      </c>
    </row>
    <row r="302" spans="1:7" ht="63">
      <c r="A302" s="158" t="s">
        <v>396</v>
      </c>
      <c r="B302" s="159">
        <v>910</v>
      </c>
      <c r="C302" s="160">
        <v>14</v>
      </c>
      <c r="D302" s="160">
        <v>3</v>
      </c>
      <c r="E302" s="114" t="s">
        <v>397</v>
      </c>
      <c r="F302" s="115" t="s">
        <v>183</v>
      </c>
      <c r="G302" s="117">
        <v>17519.900000000001</v>
      </c>
    </row>
    <row r="303" spans="1:7" ht="31.5">
      <c r="A303" s="158" t="s">
        <v>398</v>
      </c>
      <c r="B303" s="159">
        <v>910</v>
      </c>
      <c r="C303" s="160">
        <v>14</v>
      </c>
      <c r="D303" s="160">
        <v>3</v>
      </c>
      <c r="E303" s="114" t="s">
        <v>399</v>
      </c>
      <c r="F303" s="115" t="s">
        <v>183</v>
      </c>
      <c r="G303" s="117">
        <v>17519.900000000001</v>
      </c>
    </row>
    <row r="304" spans="1:7" ht="47.25">
      <c r="A304" s="158" t="s">
        <v>400</v>
      </c>
      <c r="B304" s="159">
        <v>910</v>
      </c>
      <c r="C304" s="160">
        <v>14</v>
      </c>
      <c r="D304" s="160">
        <v>3</v>
      </c>
      <c r="E304" s="114" t="s">
        <v>401</v>
      </c>
      <c r="F304" s="115" t="s">
        <v>183</v>
      </c>
      <c r="G304" s="117">
        <v>17519.900000000001</v>
      </c>
    </row>
    <row r="305" spans="1:7">
      <c r="A305" s="158" t="s">
        <v>402</v>
      </c>
      <c r="B305" s="159">
        <v>910</v>
      </c>
      <c r="C305" s="160">
        <v>14</v>
      </c>
      <c r="D305" s="160">
        <v>3</v>
      </c>
      <c r="E305" s="114" t="s">
        <v>401</v>
      </c>
      <c r="F305" s="115" t="s">
        <v>403</v>
      </c>
      <c r="G305" s="117">
        <v>17519.900000000001</v>
      </c>
    </row>
    <row r="306" spans="1:7" s="107" customFormat="1" ht="31.5">
      <c r="A306" s="155" t="s">
        <v>722</v>
      </c>
      <c r="B306" s="156">
        <v>913</v>
      </c>
      <c r="C306" s="157"/>
      <c r="D306" s="157"/>
      <c r="E306" s="109" t="s">
        <v>183</v>
      </c>
      <c r="F306" s="110" t="s">
        <v>183</v>
      </c>
      <c r="G306" s="112">
        <v>43653.2</v>
      </c>
    </row>
    <row r="307" spans="1:7">
      <c r="A307" s="158" t="s">
        <v>701</v>
      </c>
      <c r="B307" s="159">
        <v>913</v>
      </c>
      <c r="C307" s="160">
        <v>1</v>
      </c>
      <c r="D307" s="160"/>
      <c r="E307" s="114" t="s">
        <v>183</v>
      </c>
      <c r="F307" s="115" t="s">
        <v>183</v>
      </c>
      <c r="G307" s="117">
        <v>39677.1</v>
      </c>
    </row>
    <row r="308" spans="1:7">
      <c r="A308" s="158" t="s">
        <v>342</v>
      </c>
      <c r="B308" s="159">
        <v>913</v>
      </c>
      <c r="C308" s="160">
        <v>1</v>
      </c>
      <c r="D308" s="160">
        <v>13</v>
      </c>
      <c r="E308" s="114" t="s">
        <v>183</v>
      </c>
      <c r="F308" s="115" t="s">
        <v>183</v>
      </c>
      <c r="G308" s="117">
        <v>39677.1</v>
      </c>
    </row>
    <row r="309" spans="1:7" ht="47.25">
      <c r="A309" s="158" t="s">
        <v>410</v>
      </c>
      <c r="B309" s="159">
        <v>913</v>
      </c>
      <c r="C309" s="160">
        <v>1</v>
      </c>
      <c r="D309" s="160">
        <v>13</v>
      </c>
      <c r="E309" s="114" t="s">
        <v>411</v>
      </c>
      <c r="F309" s="115" t="s">
        <v>183</v>
      </c>
      <c r="G309" s="117">
        <v>39677.1</v>
      </c>
    </row>
    <row r="310" spans="1:7" ht="63">
      <c r="A310" s="158" t="s">
        <v>412</v>
      </c>
      <c r="B310" s="159">
        <v>913</v>
      </c>
      <c r="C310" s="160">
        <v>1</v>
      </c>
      <c r="D310" s="160">
        <v>13</v>
      </c>
      <c r="E310" s="114" t="s">
        <v>413</v>
      </c>
      <c r="F310" s="115" t="s">
        <v>183</v>
      </c>
      <c r="G310" s="117">
        <v>1740.8</v>
      </c>
    </row>
    <row r="311" spans="1:7" ht="31.5">
      <c r="A311" s="158" t="s">
        <v>414</v>
      </c>
      <c r="B311" s="159">
        <v>913</v>
      </c>
      <c r="C311" s="160">
        <v>1</v>
      </c>
      <c r="D311" s="160">
        <v>13</v>
      </c>
      <c r="E311" s="114" t="s">
        <v>415</v>
      </c>
      <c r="F311" s="115" t="s">
        <v>183</v>
      </c>
      <c r="G311" s="117">
        <v>1740.8</v>
      </c>
    </row>
    <row r="312" spans="1:7" ht="19.5" customHeight="1">
      <c r="A312" s="158" t="s">
        <v>416</v>
      </c>
      <c r="B312" s="159">
        <v>913</v>
      </c>
      <c r="C312" s="160">
        <v>1</v>
      </c>
      <c r="D312" s="160">
        <v>13</v>
      </c>
      <c r="E312" s="114" t="s">
        <v>417</v>
      </c>
      <c r="F312" s="115" t="s">
        <v>183</v>
      </c>
      <c r="G312" s="117">
        <v>515</v>
      </c>
    </row>
    <row r="313" spans="1:7" ht="31.5">
      <c r="A313" s="158" t="s">
        <v>190</v>
      </c>
      <c r="B313" s="159">
        <v>913</v>
      </c>
      <c r="C313" s="160">
        <v>1</v>
      </c>
      <c r="D313" s="160">
        <v>13</v>
      </c>
      <c r="E313" s="114" t="s">
        <v>417</v>
      </c>
      <c r="F313" s="115" t="s">
        <v>191</v>
      </c>
      <c r="G313" s="117">
        <v>515</v>
      </c>
    </row>
    <row r="314" spans="1:7" ht="17.25" customHeight="1">
      <c r="A314" s="158" t="s">
        <v>418</v>
      </c>
      <c r="B314" s="159">
        <v>913</v>
      </c>
      <c r="C314" s="160">
        <v>1</v>
      </c>
      <c r="D314" s="160">
        <v>13</v>
      </c>
      <c r="E314" s="114" t="s">
        <v>419</v>
      </c>
      <c r="F314" s="115" t="s">
        <v>183</v>
      </c>
      <c r="G314" s="117">
        <v>200</v>
      </c>
    </row>
    <row r="315" spans="1:7" ht="31.5">
      <c r="A315" s="158" t="s">
        <v>190</v>
      </c>
      <c r="B315" s="159">
        <v>913</v>
      </c>
      <c r="C315" s="160">
        <v>1</v>
      </c>
      <c r="D315" s="160">
        <v>13</v>
      </c>
      <c r="E315" s="114" t="s">
        <v>419</v>
      </c>
      <c r="F315" s="115" t="s">
        <v>191</v>
      </c>
      <c r="G315" s="117">
        <v>200</v>
      </c>
    </row>
    <row r="316" spans="1:7">
      <c r="A316" s="158" t="s">
        <v>423</v>
      </c>
      <c r="B316" s="159">
        <v>913</v>
      </c>
      <c r="C316" s="160">
        <v>1</v>
      </c>
      <c r="D316" s="160">
        <v>13</v>
      </c>
      <c r="E316" s="114" t="s">
        <v>424</v>
      </c>
      <c r="F316" s="115" t="s">
        <v>183</v>
      </c>
      <c r="G316" s="117">
        <v>215.8</v>
      </c>
    </row>
    <row r="317" spans="1:7" ht="31.5">
      <c r="A317" s="158" t="s">
        <v>190</v>
      </c>
      <c r="B317" s="159">
        <v>913</v>
      </c>
      <c r="C317" s="160">
        <v>1</v>
      </c>
      <c r="D317" s="160">
        <v>13</v>
      </c>
      <c r="E317" s="114" t="s">
        <v>424</v>
      </c>
      <c r="F317" s="115" t="s">
        <v>191</v>
      </c>
      <c r="G317" s="117">
        <v>92.9</v>
      </c>
    </row>
    <row r="318" spans="1:7">
      <c r="A318" s="158" t="s">
        <v>202</v>
      </c>
      <c r="B318" s="159">
        <v>913</v>
      </c>
      <c r="C318" s="160">
        <v>1</v>
      </c>
      <c r="D318" s="160">
        <v>13</v>
      </c>
      <c r="E318" s="114" t="s">
        <v>424</v>
      </c>
      <c r="F318" s="115" t="s">
        <v>203</v>
      </c>
      <c r="G318" s="117">
        <v>122.9</v>
      </c>
    </row>
    <row r="319" spans="1:7">
      <c r="A319" s="158" t="s">
        <v>428</v>
      </c>
      <c r="B319" s="159">
        <v>913</v>
      </c>
      <c r="C319" s="160">
        <v>1</v>
      </c>
      <c r="D319" s="160">
        <v>13</v>
      </c>
      <c r="E319" s="114" t="s">
        <v>429</v>
      </c>
      <c r="F319" s="115" t="s">
        <v>183</v>
      </c>
      <c r="G319" s="117">
        <v>810</v>
      </c>
    </row>
    <row r="320" spans="1:7" ht="31.5">
      <c r="A320" s="158" t="s">
        <v>190</v>
      </c>
      <c r="B320" s="159">
        <v>913</v>
      </c>
      <c r="C320" s="160">
        <v>1</v>
      </c>
      <c r="D320" s="160">
        <v>13</v>
      </c>
      <c r="E320" s="114" t="s">
        <v>429</v>
      </c>
      <c r="F320" s="115" t="s">
        <v>191</v>
      </c>
      <c r="G320" s="117">
        <v>810</v>
      </c>
    </row>
    <row r="321" spans="1:7" ht="63">
      <c r="A321" s="158" t="s">
        <v>432</v>
      </c>
      <c r="B321" s="159">
        <v>913</v>
      </c>
      <c r="C321" s="160">
        <v>1</v>
      </c>
      <c r="D321" s="160">
        <v>13</v>
      </c>
      <c r="E321" s="114" t="s">
        <v>433</v>
      </c>
      <c r="F321" s="115" t="s">
        <v>183</v>
      </c>
      <c r="G321" s="117">
        <v>32458.2</v>
      </c>
    </row>
    <row r="322" spans="1:7" ht="47.25" customHeight="1">
      <c r="A322" s="158" t="s">
        <v>434</v>
      </c>
      <c r="B322" s="159">
        <v>913</v>
      </c>
      <c r="C322" s="160">
        <v>1</v>
      </c>
      <c r="D322" s="160">
        <v>13</v>
      </c>
      <c r="E322" s="114" t="s">
        <v>435</v>
      </c>
      <c r="F322" s="115" t="s">
        <v>183</v>
      </c>
      <c r="G322" s="117">
        <v>32458.2</v>
      </c>
    </row>
    <row r="323" spans="1:7" ht="31.5">
      <c r="A323" s="158" t="s">
        <v>436</v>
      </c>
      <c r="B323" s="159">
        <v>913</v>
      </c>
      <c r="C323" s="160">
        <v>1</v>
      </c>
      <c r="D323" s="160">
        <v>13</v>
      </c>
      <c r="E323" s="114" t="s">
        <v>437</v>
      </c>
      <c r="F323" s="115" t="s">
        <v>183</v>
      </c>
      <c r="G323" s="117">
        <v>18975.900000000001</v>
      </c>
    </row>
    <row r="324" spans="1:7" ht="31.5">
      <c r="A324" s="158" t="s">
        <v>438</v>
      </c>
      <c r="B324" s="159">
        <v>913</v>
      </c>
      <c r="C324" s="160">
        <v>1</v>
      </c>
      <c r="D324" s="160">
        <v>13</v>
      </c>
      <c r="E324" s="114" t="s">
        <v>437</v>
      </c>
      <c r="F324" s="115" t="s">
        <v>439</v>
      </c>
      <c r="G324" s="117">
        <v>18975.900000000001</v>
      </c>
    </row>
    <row r="325" spans="1:7" ht="31.5">
      <c r="A325" s="158" t="s">
        <v>440</v>
      </c>
      <c r="B325" s="159">
        <v>913</v>
      </c>
      <c r="C325" s="160">
        <v>1</v>
      </c>
      <c r="D325" s="160">
        <v>13</v>
      </c>
      <c r="E325" s="114" t="s">
        <v>441</v>
      </c>
      <c r="F325" s="115" t="s">
        <v>183</v>
      </c>
      <c r="G325" s="117">
        <v>2758.3</v>
      </c>
    </row>
    <row r="326" spans="1:7" ht="31.5">
      <c r="A326" s="158" t="s">
        <v>438</v>
      </c>
      <c r="B326" s="159">
        <v>913</v>
      </c>
      <c r="C326" s="160">
        <v>1</v>
      </c>
      <c r="D326" s="160">
        <v>13</v>
      </c>
      <c r="E326" s="114" t="s">
        <v>441</v>
      </c>
      <c r="F326" s="115" t="s">
        <v>439</v>
      </c>
      <c r="G326" s="117">
        <v>2758.3</v>
      </c>
    </row>
    <row r="327" spans="1:7" ht="141.75" customHeight="1">
      <c r="A327" s="158" t="s">
        <v>256</v>
      </c>
      <c r="B327" s="159">
        <v>913</v>
      </c>
      <c r="C327" s="160">
        <v>1</v>
      </c>
      <c r="D327" s="160">
        <v>13</v>
      </c>
      <c r="E327" s="114" t="s">
        <v>442</v>
      </c>
      <c r="F327" s="115" t="s">
        <v>183</v>
      </c>
      <c r="G327" s="117">
        <v>10724</v>
      </c>
    </row>
    <row r="328" spans="1:7" ht="31.5">
      <c r="A328" s="158" t="s">
        <v>438</v>
      </c>
      <c r="B328" s="159">
        <v>913</v>
      </c>
      <c r="C328" s="160">
        <v>1</v>
      </c>
      <c r="D328" s="160">
        <v>13</v>
      </c>
      <c r="E328" s="114" t="s">
        <v>442</v>
      </c>
      <c r="F328" s="115" t="s">
        <v>439</v>
      </c>
      <c r="G328" s="117">
        <v>10724</v>
      </c>
    </row>
    <row r="329" spans="1:7" ht="45.75" customHeight="1">
      <c r="A329" s="158" t="s">
        <v>448</v>
      </c>
      <c r="B329" s="159">
        <v>913</v>
      </c>
      <c r="C329" s="160">
        <v>1</v>
      </c>
      <c r="D329" s="160">
        <v>13</v>
      </c>
      <c r="E329" s="114" t="s">
        <v>449</v>
      </c>
      <c r="F329" s="115" t="s">
        <v>183</v>
      </c>
      <c r="G329" s="117">
        <v>5478.1</v>
      </c>
    </row>
    <row r="330" spans="1:7" ht="31.5">
      <c r="A330" s="158" t="s">
        <v>450</v>
      </c>
      <c r="B330" s="159">
        <v>913</v>
      </c>
      <c r="C330" s="160">
        <v>1</v>
      </c>
      <c r="D330" s="160">
        <v>13</v>
      </c>
      <c r="E330" s="114" t="s">
        <v>451</v>
      </c>
      <c r="F330" s="115" t="s">
        <v>183</v>
      </c>
      <c r="G330" s="117">
        <v>5478.1</v>
      </c>
    </row>
    <row r="331" spans="1:7" ht="31.5">
      <c r="A331" s="158" t="s">
        <v>271</v>
      </c>
      <c r="B331" s="159">
        <v>913</v>
      </c>
      <c r="C331" s="160">
        <v>1</v>
      </c>
      <c r="D331" s="160">
        <v>13</v>
      </c>
      <c r="E331" s="114" t="s">
        <v>453</v>
      </c>
      <c r="F331" s="115" t="s">
        <v>183</v>
      </c>
      <c r="G331" s="117">
        <v>3697</v>
      </c>
    </row>
    <row r="332" spans="1:7" ht="63">
      <c r="A332" s="158" t="s">
        <v>206</v>
      </c>
      <c r="B332" s="159">
        <v>913</v>
      </c>
      <c r="C332" s="160">
        <v>1</v>
      </c>
      <c r="D332" s="160">
        <v>13</v>
      </c>
      <c r="E332" s="114" t="s">
        <v>453</v>
      </c>
      <c r="F332" s="115" t="s">
        <v>207</v>
      </c>
      <c r="G332" s="117">
        <v>3626</v>
      </c>
    </row>
    <row r="333" spans="1:7" ht="31.5">
      <c r="A333" s="158" t="s">
        <v>190</v>
      </c>
      <c r="B333" s="159">
        <v>913</v>
      </c>
      <c r="C333" s="160">
        <v>1</v>
      </c>
      <c r="D333" s="160">
        <v>13</v>
      </c>
      <c r="E333" s="114" t="s">
        <v>453</v>
      </c>
      <c r="F333" s="115" t="s">
        <v>191</v>
      </c>
      <c r="G333" s="117">
        <v>69.5</v>
      </c>
    </row>
    <row r="334" spans="1:7">
      <c r="A334" s="158" t="s">
        <v>202</v>
      </c>
      <c r="B334" s="159">
        <v>913</v>
      </c>
      <c r="C334" s="160">
        <v>1</v>
      </c>
      <c r="D334" s="160">
        <v>13</v>
      </c>
      <c r="E334" s="114" t="s">
        <v>453</v>
      </c>
      <c r="F334" s="115" t="s">
        <v>203</v>
      </c>
      <c r="G334" s="117">
        <v>1.5</v>
      </c>
    </row>
    <row r="335" spans="1:7" ht="141.75" customHeight="1">
      <c r="A335" s="158" t="s">
        <v>256</v>
      </c>
      <c r="B335" s="159">
        <v>913</v>
      </c>
      <c r="C335" s="160">
        <v>1</v>
      </c>
      <c r="D335" s="160">
        <v>13</v>
      </c>
      <c r="E335" s="114" t="s">
        <v>454</v>
      </c>
      <c r="F335" s="115" t="s">
        <v>183</v>
      </c>
      <c r="G335" s="117">
        <v>1781.1</v>
      </c>
    </row>
    <row r="336" spans="1:7" ht="63">
      <c r="A336" s="158" t="s">
        <v>206</v>
      </c>
      <c r="B336" s="159">
        <v>913</v>
      </c>
      <c r="C336" s="160">
        <v>1</v>
      </c>
      <c r="D336" s="160">
        <v>13</v>
      </c>
      <c r="E336" s="114" t="s">
        <v>454</v>
      </c>
      <c r="F336" s="115" t="s">
        <v>207</v>
      </c>
      <c r="G336" s="117">
        <v>1781.1</v>
      </c>
    </row>
    <row r="337" spans="1:7">
      <c r="A337" s="158" t="s">
        <v>704</v>
      </c>
      <c r="B337" s="159">
        <v>913</v>
      </c>
      <c r="C337" s="160">
        <v>4</v>
      </c>
      <c r="D337" s="160"/>
      <c r="E337" s="114" t="s">
        <v>183</v>
      </c>
      <c r="F337" s="115" t="s">
        <v>183</v>
      </c>
      <c r="G337" s="117">
        <v>500</v>
      </c>
    </row>
    <row r="338" spans="1:7">
      <c r="A338" s="158" t="s">
        <v>422</v>
      </c>
      <c r="B338" s="159">
        <v>913</v>
      </c>
      <c r="C338" s="160">
        <v>4</v>
      </c>
      <c r="D338" s="160">
        <v>12</v>
      </c>
      <c r="E338" s="114" t="s">
        <v>183</v>
      </c>
      <c r="F338" s="115" t="s">
        <v>183</v>
      </c>
      <c r="G338" s="117">
        <v>500</v>
      </c>
    </row>
    <row r="339" spans="1:7" ht="47.25">
      <c r="A339" s="158" t="s">
        <v>410</v>
      </c>
      <c r="B339" s="159">
        <v>913</v>
      </c>
      <c r="C339" s="160">
        <v>4</v>
      </c>
      <c r="D339" s="160">
        <v>12</v>
      </c>
      <c r="E339" s="114" t="s">
        <v>411</v>
      </c>
      <c r="F339" s="115" t="s">
        <v>183</v>
      </c>
      <c r="G339" s="117">
        <v>500</v>
      </c>
    </row>
    <row r="340" spans="1:7" ht="63">
      <c r="A340" s="158" t="s">
        <v>412</v>
      </c>
      <c r="B340" s="159">
        <v>913</v>
      </c>
      <c r="C340" s="160">
        <v>4</v>
      </c>
      <c r="D340" s="160">
        <v>12</v>
      </c>
      <c r="E340" s="114" t="s">
        <v>413</v>
      </c>
      <c r="F340" s="115" t="s">
        <v>183</v>
      </c>
      <c r="G340" s="117">
        <v>500</v>
      </c>
    </row>
    <row r="341" spans="1:7" ht="31.5">
      <c r="A341" s="158" t="s">
        <v>414</v>
      </c>
      <c r="B341" s="159">
        <v>913</v>
      </c>
      <c r="C341" s="160">
        <v>4</v>
      </c>
      <c r="D341" s="160">
        <v>12</v>
      </c>
      <c r="E341" s="114" t="s">
        <v>415</v>
      </c>
      <c r="F341" s="115" t="s">
        <v>183</v>
      </c>
      <c r="G341" s="117">
        <v>500</v>
      </c>
    </row>
    <row r="342" spans="1:7" ht="47.25">
      <c r="A342" s="158" t="s">
        <v>420</v>
      </c>
      <c r="B342" s="159">
        <v>913</v>
      </c>
      <c r="C342" s="160">
        <v>4</v>
      </c>
      <c r="D342" s="160">
        <v>12</v>
      </c>
      <c r="E342" s="114" t="s">
        <v>421</v>
      </c>
      <c r="F342" s="115" t="s">
        <v>183</v>
      </c>
      <c r="G342" s="117">
        <v>500</v>
      </c>
    </row>
    <row r="343" spans="1:7" ht="31.5">
      <c r="A343" s="158" t="s">
        <v>190</v>
      </c>
      <c r="B343" s="159">
        <v>913</v>
      </c>
      <c r="C343" s="160">
        <v>4</v>
      </c>
      <c r="D343" s="160">
        <v>12</v>
      </c>
      <c r="E343" s="114" t="s">
        <v>421</v>
      </c>
      <c r="F343" s="115" t="s">
        <v>191</v>
      </c>
      <c r="G343" s="117">
        <v>500</v>
      </c>
    </row>
    <row r="344" spans="1:7">
      <c r="A344" s="158" t="s">
        <v>705</v>
      </c>
      <c r="B344" s="159">
        <v>913</v>
      </c>
      <c r="C344" s="160">
        <v>5</v>
      </c>
      <c r="D344" s="160"/>
      <c r="E344" s="114" t="s">
        <v>183</v>
      </c>
      <c r="F344" s="115" t="s">
        <v>183</v>
      </c>
      <c r="G344" s="117">
        <v>3.1</v>
      </c>
    </row>
    <row r="345" spans="1:7">
      <c r="A345" s="158" t="s">
        <v>427</v>
      </c>
      <c r="B345" s="159">
        <v>913</v>
      </c>
      <c r="C345" s="160">
        <v>5</v>
      </c>
      <c r="D345" s="160">
        <v>1</v>
      </c>
      <c r="E345" s="114" t="s">
        <v>183</v>
      </c>
      <c r="F345" s="115" t="s">
        <v>183</v>
      </c>
      <c r="G345" s="117">
        <v>3.1</v>
      </c>
    </row>
    <row r="346" spans="1:7" ht="47.25">
      <c r="A346" s="158" t="s">
        <v>410</v>
      </c>
      <c r="B346" s="159">
        <v>913</v>
      </c>
      <c r="C346" s="160">
        <v>5</v>
      </c>
      <c r="D346" s="160">
        <v>1</v>
      </c>
      <c r="E346" s="114" t="s">
        <v>411</v>
      </c>
      <c r="F346" s="115" t="s">
        <v>183</v>
      </c>
      <c r="G346" s="117">
        <v>3.1</v>
      </c>
    </row>
    <row r="347" spans="1:7" ht="63">
      <c r="A347" s="158" t="s">
        <v>412</v>
      </c>
      <c r="B347" s="159">
        <v>913</v>
      </c>
      <c r="C347" s="160">
        <v>5</v>
      </c>
      <c r="D347" s="160">
        <v>1</v>
      </c>
      <c r="E347" s="114" t="s">
        <v>413</v>
      </c>
      <c r="F347" s="115" t="s">
        <v>183</v>
      </c>
      <c r="G347" s="117">
        <v>3.1</v>
      </c>
    </row>
    <row r="348" spans="1:7" ht="31.5">
      <c r="A348" s="158" t="s">
        <v>414</v>
      </c>
      <c r="B348" s="159">
        <v>913</v>
      </c>
      <c r="C348" s="160">
        <v>5</v>
      </c>
      <c r="D348" s="160">
        <v>1</v>
      </c>
      <c r="E348" s="114" t="s">
        <v>415</v>
      </c>
      <c r="F348" s="115" t="s">
        <v>183</v>
      </c>
      <c r="G348" s="117">
        <v>3.1</v>
      </c>
    </row>
    <row r="349" spans="1:7" ht="31.5">
      <c r="A349" s="158" t="s">
        <v>425</v>
      </c>
      <c r="B349" s="159">
        <v>913</v>
      </c>
      <c r="C349" s="160">
        <v>5</v>
      </c>
      <c r="D349" s="160">
        <v>1</v>
      </c>
      <c r="E349" s="114" t="s">
        <v>426</v>
      </c>
      <c r="F349" s="115" t="s">
        <v>183</v>
      </c>
      <c r="G349" s="117">
        <v>3.1</v>
      </c>
    </row>
    <row r="350" spans="1:7" ht="31.5">
      <c r="A350" s="158" t="s">
        <v>190</v>
      </c>
      <c r="B350" s="159">
        <v>913</v>
      </c>
      <c r="C350" s="160">
        <v>5</v>
      </c>
      <c r="D350" s="160">
        <v>1</v>
      </c>
      <c r="E350" s="114" t="s">
        <v>426</v>
      </c>
      <c r="F350" s="115" t="s">
        <v>191</v>
      </c>
      <c r="G350" s="117">
        <v>3.1</v>
      </c>
    </row>
    <row r="351" spans="1:7">
      <c r="A351" s="158" t="s">
        <v>706</v>
      </c>
      <c r="B351" s="159">
        <v>913</v>
      </c>
      <c r="C351" s="160">
        <v>7</v>
      </c>
      <c r="D351" s="160"/>
      <c r="E351" s="114" t="s">
        <v>183</v>
      </c>
      <c r="F351" s="115" t="s">
        <v>183</v>
      </c>
      <c r="G351" s="117">
        <v>15</v>
      </c>
    </row>
    <row r="352" spans="1:7" ht="31.5">
      <c r="A352" s="158" t="s">
        <v>199</v>
      </c>
      <c r="B352" s="159">
        <v>913</v>
      </c>
      <c r="C352" s="160">
        <v>7</v>
      </c>
      <c r="D352" s="160">
        <v>5</v>
      </c>
      <c r="E352" s="114" t="s">
        <v>183</v>
      </c>
      <c r="F352" s="115" t="s">
        <v>183</v>
      </c>
      <c r="G352" s="117">
        <v>15</v>
      </c>
    </row>
    <row r="353" spans="1:7" ht="47.25">
      <c r="A353" s="158" t="s">
        <v>410</v>
      </c>
      <c r="B353" s="159">
        <v>913</v>
      </c>
      <c r="C353" s="160">
        <v>7</v>
      </c>
      <c r="D353" s="160">
        <v>5</v>
      </c>
      <c r="E353" s="114" t="s">
        <v>411</v>
      </c>
      <c r="F353" s="115" t="s">
        <v>183</v>
      </c>
      <c r="G353" s="117">
        <v>15</v>
      </c>
    </row>
    <row r="354" spans="1:7" ht="47.25" customHeight="1">
      <c r="A354" s="158" t="s">
        <v>448</v>
      </c>
      <c r="B354" s="159">
        <v>913</v>
      </c>
      <c r="C354" s="160">
        <v>7</v>
      </c>
      <c r="D354" s="160">
        <v>5</v>
      </c>
      <c r="E354" s="114" t="s">
        <v>449</v>
      </c>
      <c r="F354" s="115" t="s">
        <v>183</v>
      </c>
      <c r="G354" s="117">
        <v>15</v>
      </c>
    </row>
    <row r="355" spans="1:7" ht="31.5">
      <c r="A355" s="158" t="s">
        <v>450</v>
      </c>
      <c r="B355" s="159">
        <v>913</v>
      </c>
      <c r="C355" s="160">
        <v>7</v>
      </c>
      <c r="D355" s="160">
        <v>5</v>
      </c>
      <c r="E355" s="114" t="s">
        <v>451</v>
      </c>
      <c r="F355" s="115" t="s">
        <v>183</v>
      </c>
      <c r="G355" s="117">
        <v>15</v>
      </c>
    </row>
    <row r="356" spans="1:7" ht="31.5">
      <c r="A356" s="158" t="s">
        <v>197</v>
      </c>
      <c r="B356" s="159">
        <v>913</v>
      </c>
      <c r="C356" s="160">
        <v>7</v>
      </c>
      <c r="D356" s="160">
        <v>5</v>
      </c>
      <c r="E356" s="114" t="s">
        <v>452</v>
      </c>
      <c r="F356" s="115" t="s">
        <v>183</v>
      </c>
      <c r="G356" s="117">
        <v>15</v>
      </c>
    </row>
    <row r="357" spans="1:7" ht="31.5">
      <c r="A357" s="158" t="s">
        <v>190</v>
      </c>
      <c r="B357" s="159">
        <v>913</v>
      </c>
      <c r="C357" s="160">
        <v>7</v>
      </c>
      <c r="D357" s="160">
        <v>5</v>
      </c>
      <c r="E357" s="114" t="s">
        <v>452</v>
      </c>
      <c r="F357" s="115" t="s">
        <v>191</v>
      </c>
      <c r="G357" s="117">
        <v>15</v>
      </c>
    </row>
    <row r="358" spans="1:7">
      <c r="A358" s="158" t="s">
        <v>711</v>
      </c>
      <c r="B358" s="159">
        <v>913</v>
      </c>
      <c r="C358" s="160">
        <v>12</v>
      </c>
      <c r="D358" s="160"/>
      <c r="E358" s="114" t="s">
        <v>183</v>
      </c>
      <c r="F358" s="115" t="s">
        <v>183</v>
      </c>
      <c r="G358" s="117">
        <v>3458</v>
      </c>
    </row>
    <row r="359" spans="1:7">
      <c r="A359" s="158" t="s">
        <v>447</v>
      </c>
      <c r="B359" s="159">
        <v>913</v>
      </c>
      <c r="C359" s="160">
        <v>12</v>
      </c>
      <c r="D359" s="160">
        <v>2</v>
      </c>
      <c r="E359" s="114" t="s">
        <v>183</v>
      </c>
      <c r="F359" s="115" t="s">
        <v>183</v>
      </c>
      <c r="G359" s="117">
        <v>3458</v>
      </c>
    </row>
    <row r="360" spans="1:7" ht="47.25">
      <c r="A360" s="158" t="s">
        <v>410</v>
      </c>
      <c r="B360" s="159">
        <v>913</v>
      </c>
      <c r="C360" s="160">
        <v>12</v>
      </c>
      <c r="D360" s="160">
        <v>2</v>
      </c>
      <c r="E360" s="114" t="s">
        <v>411</v>
      </c>
      <c r="F360" s="115" t="s">
        <v>183</v>
      </c>
      <c r="G360" s="117">
        <v>3458</v>
      </c>
    </row>
    <row r="361" spans="1:7" ht="63">
      <c r="A361" s="158" t="s">
        <v>432</v>
      </c>
      <c r="B361" s="159">
        <v>913</v>
      </c>
      <c r="C361" s="160">
        <v>12</v>
      </c>
      <c r="D361" s="160">
        <v>2</v>
      </c>
      <c r="E361" s="114" t="s">
        <v>433</v>
      </c>
      <c r="F361" s="115" t="s">
        <v>183</v>
      </c>
      <c r="G361" s="117">
        <v>3458</v>
      </c>
    </row>
    <row r="362" spans="1:7" ht="63">
      <c r="A362" s="158" t="s">
        <v>443</v>
      </c>
      <c r="B362" s="159">
        <v>913</v>
      </c>
      <c r="C362" s="160">
        <v>12</v>
      </c>
      <c r="D362" s="160">
        <v>2</v>
      </c>
      <c r="E362" s="114" t="s">
        <v>444</v>
      </c>
      <c r="F362" s="115" t="s">
        <v>183</v>
      </c>
      <c r="G362" s="117">
        <v>3458</v>
      </c>
    </row>
    <row r="363" spans="1:7" ht="31.5">
      <c r="A363" s="158" t="s">
        <v>445</v>
      </c>
      <c r="B363" s="159">
        <v>913</v>
      </c>
      <c r="C363" s="160">
        <v>12</v>
      </c>
      <c r="D363" s="160">
        <v>2</v>
      </c>
      <c r="E363" s="114" t="s">
        <v>446</v>
      </c>
      <c r="F363" s="115" t="s">
        <v>183</v>
      </c>
      <c r="G363" s="117">
        <v>3458</v>
      </c>
    </row>
    <row r="364" spans="1:7">
      <c r="A364" s="158" t="s">
        <v>202</v>
      </c>
      <c r="B364" s="159">
        <v>913</v>
      </c>
      <c r="C364" s="160">
        <v>12</v>
      </c>
      <c r="D364" s="160">
        <v>2</v>
      </c>
      <c r="E364" s="114" t="s">
        <v>446</v>
      </c>
      <c r="F364" s="115" t="s">
        <v>203</v>
      </c>
      <c r="G364" s="117">
        <v>3458</v>
      </c>
    </row>
    <row r="365" spans="1:7" s="107" customFormat="1">
      <c r="A365" s="155" t="s">
        <v>723</v>
      </c>
      <c r="B365" s="156">
        <v>916</v>
      </c>
      <c r="C365" s="157"/>
      <c r="D365" s="157"/>
      <c r="E365" s="109" t="s">
        <v>183</v>
      </c>
      <c r="F365" s="110" t="s">
        <v>183</v>
      </c>
      <c r="G365" s="112">
        <v>2180.1999999999998</v>
      </c>
    </row>
    <row r="366" spans="1:7">
      <c r="A366" s="158" t="s">
        <v>701</v>
      </c>
      <c r="B366" s="159">
        <v>916</v>
      </c>
      <c r="C366" s="160">
        <v>1</v>
      </c>
      <c r="D366" s="160"/>
      <c r="E366" s="114" t="s">
        <v>183</v>
      </c>
      <c r="F366" s="115" t="s">
        <v>183</v>
      </c>
      <c r="G366" s="117">
        <v>2180.1999999999998</v>
      </c>
    </row>
    <row r="367" spans="1:7" ht="47.25">
      <c r="A367" s="158" t="s">
        <v>644</v>
      </c>
      <c r="B367" s="159">
        <v>916</v>
      </c>
      <c r="C367" s="160">
        <v>1</v>
      </c>
      <c r="D367" s="160">
        <v>3</v>
      </c>
      <c r="E367" s="114" t="s">
        <v>183</v>
      </c>
      <c r="F367" s="115" t="s">
        <v>183</v>
      </c>
      <c r="G367" s="117">
        <v>2180.1999999999998</v>
      </c>
    </row>
    <row r="368" spans="1:7">
      <c r="A368" s="158" t="s">
        <v>637</v>
      </c>
      <c r="B368" s="159">
        <v>916</v>
      </c>
      <c r="C368" s="160">
        <v>1</v>
      </c>
      <c r="D368" s="160">
        <v>3</v>
      </c>
      <c r="E368" s="114" t="s">
        <v>638</v>
      </c>
      <c r="F368" s="115" t="s">
        <v>183</v>
      </c>
      <c r="G368" s="117">
        <v>2180.1999999999998</v>
      </c>
    </row>
    <row r="369" spans="1:7" ht="31.5">
      <c r="A369" s="158" t="s">
        <v>639</v>
      </c>
      <c r="B369" s="159">
        <v>916</v>
      </c>
      <c r="C369" s="160">
        <v>1</v>
      </c>
      <c r="D369" s="160">
        <v>3</v>
      </c>
      <c r="E369" s="114" t="s">
        <v>640</v>
      </c>
      <c r="F369" s="115" t="s">
        <v>183</v>
      </c>
      <c r="G369" s="117">
        <v>2180.1999999999998</v>
      </c>
    </row>
    <row r="370" spans="1:7" ht="31.5">
      <c r="A370" s="158" t="s">
        <v>641</v>
      </c>
      <c r="B370" s="159">
        <v>916</v>
      </c>
      <c r="C370" s="160">
        <v>1</v>
      </c>
      <c r="D370" s="160">
        <v>3</v>
      </c>
      <c r="E370" s="114" t="s">
        <v>642</v>
      </c>
      <c r="F370" s="115" t="s">
        <v>183</v>
      </c>
      <c r="G370" s="117">
        <v>1467.9</v>
      </c>
    </row>
    <row r="371" spans="1:7">
      <c r="A371" s="158" t="s">
        <v>335</v>
      </c>
      <c r="B371" s="159">
        <v>916</v>
      </c>
      <c r="C371" s="160">
        <v>1</v>
      </c>
      <c r="D371" s="160">
        <v>3</v>
      </c>
      <c r="E371" s="114" t="s">
        <v>643</v>
      </c>
      <c r="F371" s="115" t="s">
        <v>183</v>
      </c>
      <c r="G371" s="117">
        <v>987.9</v>
      </c>
    </row>
    <row r="372" spans="1:7" ht="63">
      <c r="A372" s="158" t="s">
        <v>206</v>
      </c>
      <c r="B372" s="159">
        <v>916</v>
      </c>
      <c r="C372" s="160">
        <v>1</v>
      </c>
      <c r="D372" s="160">
        <v>3</v>
      </c>
      <c r="E372" s="114" t="s">
        <v>643</v>
      </c>
      <c r="F372" s="115" t="s">
        <v>207</v>
      </c>
      <c r="G372" s="117">
        <v>987.9</v>
      </c>
    </row>
    <row r="373" spans="1:7" ht="141" customHeight="1">
      <c r="A373" s="158" t="s">
        <v>256</v>
      </c>
      <c r="B373" s="159">
        <v>916</v>
      </c>
      <c r="C373" s="160">
        <v>1</v>
      </c>
      <c r="D373" s="160">
        <v>3</v>
      </c>
      <c r="E373" s="114" t="s">
        <v>645</v>
      </c>
      <c r="F373" s="115" t="s">
        <v>183</v>
      </c>
      <c r="G373" s="117">
        <v>480</v>
      </c>
    </row>
    <row r="374" spans="1:7" ht="63">
      <c r="A374" s="158" t="s">
        <v>206</v>
      </c>
      <c r="B374" s="159">
        <v>916</v>
      </c>
      <c r="C374" s="160">
        <v>1</v>
      </c>
      <c r="D374" s="160">
        <v>3</v>
      </c>
      <c r="E374" s="114" t="s">
        <v>645</v>
      </c>
      <c r="F374" s="115" t="s">
        <v>207</v>
      </c>
      <c r="G374" s="117">
        <v>480</v>
      </c>
    </row>
    <row r="375" spans="1:7" ht="31.5">
      <c r="A375" s="158" t="s">
        <v>646</v>
      </c>
      <c r="B375" s="159">
        <v>916</v>
      </c>
      <c r="C375" s="160">
        <v>1</v>
      </c>
      <c r="D375" s="160">
        <v>3</v>
      </c>
      <c r="E375" s="114" t="s">
        <v>647</v>
      </c>
      <c r="F375" s="115" t="s">
        <v>183</v>
      </c>
      <c r="G375" s="117">
        <v>712.3</v>
      </c>
    </row>
    <row r="376" spans="1:7">
      <c r="A376" s="158" t="s">
        <v>335</v>
      </c>
      <c r="B376" s="159">
        <v>916</v>
      </c>
      <c r="C376" s="160">
        <v>1</v>
      </c>
      <c r="D376" s="160">
        <v>3</v>
      </c>
      <c r="E376" s="114" t="s">
        <v>648</v>
      </c>
      <c r="F376" s="115" t="s">
        <v>183</v>
      </c>
      <c r="G376" s="117">
        <v>516.29999999999995</v>
      </c>
    </row>
    <row r="377" spans="1:7" ht="63">
      <c r="A377" s="158" t="s">
        <v>206</v>
      </c>
      <c r="B377" s="159">
        <v>916</v>
      </c>
      <c r="C377" s="160">
        <v>1</v>
      </c>
      <c r="D377" s="160">
        <v>3</v>
      </c>
      <c r="E377" s="114" t="s">
        <v>648</v>
      </c>
      <c r="F377" s="115" t="s">
        <v>207</v>
      </c>
      <c r="G377" s="117">
        <v>481.4</v>
      </c>
    </row>
    <row r="378" spans="1:7" ht="31.5">
      <c r="A378" s="158" t="s">
        <v>190</v>
      </c>
      <c r="B378" s="159">
        <v>916</v>
      </c>
      <c r="C378" s="160">
        <v>1</v>
      </c>
      <c r="D378" s="160">
        <v>3</v>
      </c>
      <c r="E378" s="114" t="s">
        <v>648</v>
      </c>
      <c r="F378" s="115" t="s">
        <v>191</v>
      </c>
      <c r="G378" s="117">
        <v>34.9</v>
      </c>
    </row>
    <row r="379" spans="1:7" ht="141" customHeight="1">
      <c r="A379" s="158" t="s">
        <v>256</v>
      </c>
      <c r="B379" s="159">
        <v>916</v>
      </c>
      <c r="C379" s="160">
        <v>1</v>
      </c>
      <c r="D379" s="160">
        <v>3</v>
      </c>
      <c r="E379" s="114" t="s">
        <v>649</v>
      </c>
      <c r="F379" s="115" t="s">
        <v>183</v>
      </c>
      <c r="G379" s="117">
        <v>196</v>
      </c>
    </row>
    <row r="380" spans="1:7" ht="63">
      <c r="A380" s="158" t="s">
        <v>206</v>
      </c>
      <c r="B380" s="159">
        <v>916</v>
      </c>
      <c r="C380" s="160">
        <v>1</v>
      </c>
      <c r="D380" s="160">
        <v>3</v>
      </c>
      <c r="E380" s="114" t="s">
        <v>649</v>
      </c>
      <c r="F380" s="115" t="s">
        <v>207</v>
      </c>
      <c r="G380" s="117">
        <v>196</v>
      </c>
    </row>
    <row r="381" spans="1:7" s="107" customFormat="1">
      <c r="A381" s="155" t="s">
        <v>724</v>
      </c>
      <c r="B381" s="156">
        <v>917</v>
      </c>
      <c r="C381" s="157"/>
      <c r="D381" s="157"/>
      <c r="E381" s="109" t="s">
        <v>183</v>
      </c>
      <c r="F381" s="110" t="s">
        <v>183</v>
      </c>
      <c r="G381" s="112">
        <v>68987</v>
      </c>
    </row>
    <row r="382" spans="1:7">
      <c r="A382" s="158" t="s">
        <v>701</v>
      </c>
      <c r="B382" s="159">
        <v>917</v>
      </c>
      <c r="C382" s="160">
        <v>1</v>
      </c>
      <c r="D382" s="160"/>
      <c r="E382" s="114" t="s">
        <v>183</v>
      </c>
      <c r="F382" s="115" t="s">
        <v>183</v>
      </c>
      <c r="G382" s="117">
        <v>58976</v>
      </c>
    </row>
    <row r="383" spans="1:7" ht="31.5">
      <c r="A383" s="158" t="s">
        <v>486</v>
      </c>
      <c r="B383" s="159">
        <v>917</v>
      </c>
      <c r="C383" s="160">
        <v>1</v>
      </c>
      <c r="D383" s="160">
        <v>2</v>
      </c>
      <c r="E383" s="114" t="s">
        <v>183</v>
      </c>
      <c r="F383" s="115" t="s">
        <v>183</v>
      </c>
      <c r="G383" s="117">
        <v>3571.9</v>
      </c>
    </row>
    <row r="384" spans="1:7" ht="47.25">
      <c r="A384" s="158" t="s">
        <v>455</v>
      </c>
      <c r="B384" s="159">
        <v>917</v>
      </c>
      <c r="C384" s="160">
        <v>1</v>
      </c>
      <c r="D384" s="160">
        <v>2</v>
      </c>
      <c r="E384" s="114" t="s">
        <v>456</v>
      </c>
      <c r="F384" s="115" t="s">
        <v>183</v>
      </c>
      <c r="G384" s="117">
        <v>3571.9</v>
      </c>
    </row>
    <row r="385" spans="1:7" ht="31.5">
      <c r="A385" s="158" t="s">
        <v>457</v>
      </c>
      <c r="B385" s="159">
        <v>917</v>
      </c>
      <c r="C385" s="160">
        <v>1</v>
      </c>
      <c r="D385" s="160">
        <v>2</v>
      </c>
      <c r="E385" s="114" t="s">
        <v>458</v>
      </c>
      <c r="F385" s="115" t="s">
        <v>183</v>
      </c>
      <c r="G385" s="117">
        <v>3571.9</v>
      </c>
    </row>
    <row r="386" spans="1:7" ht="31.5">
      <c r="A386" s="158" t="s">
        <v>483</v>
      </c>
      <c r="B386" s="159">
        <v>917</v>
      </c>
      <c r="C386" s="160">
        <v>1</v>
      </c>
      <c r="D386" s="160">
        <v>2</v>
      </c>
      <c r="E386" s="114" t="s">
        <v>484</v>
      </c>
      <c r="F386" s="115" t="s">
        <v>183</v>
      </c>
      <c r="G386" s="117">
        <v>3571.9</v>
      </c>
    </row>
    <row r="387" spans="1:7" ht="31.5">
      <c r="A387" s="158" t="s">
        <v>271</v>
      </c>
      <c r="B387" s="159">
        <v>917</v>
      </c>
      <c r="C387" s="160">
        <v>1</v>
      </c>
      <c r="D387" s="160">
        <v>2</v>
      </c>
      <c r="E387" s="114" t="s">
        <v>485</v>
      </c>
      <c r="F387" s="115" t="s">
        <v>183</v>
      </c>
      <c r="G387" s="117">
        <v>2377.9</v>
      </c>
    </row>
    <row r="388" spans="1:7" ht="63">
      <c r="A388" s="158" t="s">
        <v>206</v>
      </c>
      <c r="B388" s="159">
        <v>917</v>
      </c>
      <c r="C388" s="160">
        <v>1</v>
      </c>
      <c r="D388" s="160">
        <v>2</v>
      </c>
      <c r="E388" s="114" t="s">
        <v>485</v>
      </c>
      <c r="F388" s="115" t="s">
        <v>207</v>
      </c>
      <c r="G388" s="117">
        <v>2377.9</v>
      </c>
    </row>
    <row r="389" spans="1:7" ht="141.75" customHeight="1">
      <c r="A389" s="158" t="s">
        <v>256</v>
      </c>
      <c r="B389" s="159">
        <v>917</v>
      </c>
      <c r="C389" s="160">
        <v>1</v>
      </c>
      <c r="D389" s="160">
        <v>2</v>
      </c>
      <c r="E389" s="114" t="s">
        <v>487</v>
      </c>
      <c r="F389" s="115" t="s">
        <v>183</v>
      </c>
      <c r="G389" s="117">
        <v>1194</v>
      </c>
    </row>
    <row r="390" spans="1:7" ht="63">
      <c r="A390" s="158" t="s">
        <v>206</v>
      </c>
      <c r="B390" s="159">
        <v>917</v>
      </c>
      <c r="C390" s="160">
        <v>1</v>
      </c>
      <c r="D390" s="160">
        <v>2</v>
      </c>
      <c r="E390" s="114" t="s">
        <v>487</v>
      </c>
      <c r="F390" s="115" t="s">
        <v>207</v>
      </c>
      <c r="G390" s="117">
        <v>1194</v>
      </c>
    </row>
    <row r="391" spans="1:7" ht="47.25">
      <c r="A391" s="158" t="s">
        <v>372</v>
      </c>
      <c r="B391" s="159">
        <v>917</v>
      </c>
      <c r="C391" s="160">
        <v>1</v>
      </c>
      <c r="D391" s="160">
        <v>4</v>
      </c>
      <c r="E391" s="114" t="s">
        <v>183</v>
      </c>
      <c r="F391" s="115" t="s">
        <v>183</v>
      </c>
      <c r="G391" s="117">
        <v>52788.1</v>
      </c>
    </row>
    <row r="392" spans="1:7" ht="47.25">
      <c r="A392" s="158" t="s">
        <v>343</v>
      </c>
      <c r="B392" s="159">
        <v>917</v>
      </c>
      <c r="C392" s="160">
        <v>1</v>
      </c>
      <c r="D392" s="160">
        <v>4</v>
      </c>
      <c r="E392" s="114" t="s">
        <v>344</v>
      </c>
      <c r="F392" s="115" t="s">
        <v>183</v>
      </c>
      <c r="G392" s="117">
        <v>2.4</v>
      </c>
    </row>
    <row r="393" spans="1:7" ht="47.25">
      <c r="A393" s="158" t="s">
        <v>364</v>
      </c>
      <c r="B393" s="159">
        <v>917</v>
      </c>
      <c r="C393" s="160">
        <v>1</v>
      </c>
      <c r="D393" s="160">
        <v>4</v>
      </c>
      <c r="E393" s="114" t="s">
        <v>365</v>
      </c>
      <c r="F393" s="115" t="s">
        <v>183</v>
      </c>
      <c r="G393" s="117">
        <v>2.4</v>
      </c>
    </row>
    <row r="394" spans="1:7" ht="63">
      <c r="A394" s="158" t="s">
        <v>369</v>
      </c>
      <c r="B394" s="159">
        <v>917</v>
      </c>
      <c r="C394" s="160">
        <v>1</v>
      </c>
      <c r="D394" s="160">
        <v>4</v>
      </c>
      <c r="E394" s="114" t="s">
        <v>370</v>
      </c>
      <c r="F394" s="115" t="s">
        <v>183</v>
      </c>
      <c r="G394" s="117">
        <v>2.4</v>
      </c>
    </row>
    <row r="395" spans="1:7" ht="63">
      <c r="A395" s="158" t="s">
        <v>278</v>
      </c>
      <c r="B395" s="159">
        <v>917</v>
      </c>
      <c r="C395" s="160">
        <v>1</v>
      </c>
      <c r="D395" s="160">
        <v>4</v>
      </c>
      <c r="E395" s="114" t="s">
        <v>371</v>
      </c>
      <c r="F395" s="115" t="s">
        <v>183</v>
      </c>
      <c r="G395" s="117">
        <v>2.4</v>
      </c>
    </row>
    <row r="396" spans="1:7" ht="31.5">
      <c r="A396" s="158" t="s">
        <v>190</v>
      </c>
      <c r="B396" s="159">
        <v>917</v>
      </c>
      <c r="C396" s="160">
        <v>1</v>
      </c>
      <c r="D396" s="160">
        <v>4</v>
      </c>
      <c r="E396" s="114" t="s">
        <v>371</v>
      </c>
      <c r="F396" s="115" t="s">
        <v>191</v>
      </c>
      <c r="G396" s="117">
        <v>2.4</v>
      </c>
    </row>
    <row r="397" spans="1:7" ht="47.25">
      <c r="A397" s="158" t="s">
        <v>455</v>
      </c>
      <c r="B397" s="159">
        <v>917</v>
      </c>
      <c r="C397" s="160">
        <v>1</v>
      </c>
      <c r="D397" s="160">
        <v>4</v>
      </c>
      <c r="E397" s="114" t="s">
        <v>456</v>
      </c>
      <c r="F397" s="115" t="s">
        <v>183</v>
      </c>
      <c r="G397" s="117">
        <v>52785.7</v>
      </c>
    </row>
    <row r="398" spans="1:7" ht="31.5">
      <c r="A398" s="158" t="s">
        <v>457</v>
      </c>
      <c r="B398" s="159">
        <v>917</v>
      </c>
      <c r="C398" s="160">
        <v>1</v>
      </c>
      <c r="D398" s="160">
        <v>4</v>
      </c>
      <c r="E398" s="114" t="s">
        <v>458</v>
      </c>
      <c r="F398" s="115" t="s">
        <v>183</v>
      </c>
      <c r="G398" s="117">
        <v>52785.7</v>
      </c>
    </row>
    <row r="399" spans="1:7" ht="31.5">
      <c r="A399" s="158" t="s">
        <v>478</v>
      </c>
      <c r="B399" s="159">
        <v>917</v>
      </c>
      <c r="C399" s="160">
        <v>1</v>
      </c>
      <c r="D399" s="160">
        <v>4</v>
      </c>
      <c r="E399" s="114" t="s">
        <v>479</v>
      </c>
      <c r="F399" s="115" t="s">
        <v>183</v>
      </c>
      <c r="G399" s="117">
        <v>48806.7</v>
      </c>
    </row>
    <row r="400" spans="1:7" ht="31.5">
      <c r="A400" s="158" t="s">
        <v>271</v>
      </c>
      <c r="B400" s="159">
        <v>917</v>
      </c>
      <c r="C400" s="160">
        <v>1</v>
      </c>
      <c r="D400" s="160">
        <v>4</v>
      </c>
      <c r="E400" s="114" t="s">
        <v>480</v>
      </c>
      <c r="F400" s="115" t="s">
        <v>183</v>
      </c>
      <c r="G400" s="117">
        <v>32750.7</v>
      </c>
    </row>
    <row r="401" spans="1:7" ht="63">
      <c r="A401" s="158" t="s">
        <v>206</v>
      </c>
      <c r="B401" s="159">
        <v>917</v>
      </c>
      <c r="C401" s="160">
        <v>1</v>
      </c>
      <c r="D401" s="160">
        <v>4</v>
      </c>
      <c r="E401" s="114" t="s">
        <v>480</v>
      </c>
      <c r="F401" s="115" t="s">
        <v>207</v>
      </c>
      <c r="G401" s="117">
        <v>29187.3</v>
      </c>
    </row>
    <row r="402" spans="1:7" ht="31.5">
      <c r="A402" s="158" t="s">
        <v>190</v>
      </c>
      <c r="B402" s="159">
        <v>917</v>
      </c>
      <c r="C402" s="160">
        <v>1</v>
      </c>
      <c r="D402" s="160">
        <v>4</v>
      </c>
      <c r="E402" s="114" t="s">
        <v>480</v>
      </c>
      <c r="F402" s="115" t="s">
        <v>191</v>
      </c>
      <c r="G402" s="117">
        <v>3553.2</v>
      </c>
    </row>
    <row r="403" spans="1:7">
      <c r="A403" s="158" t="s">
        <v>202</v>
      </c>
      <c r="B403" s="159">
        <v>917</v>
      </c>
      <c r="C403" s="160">
        <v>1</v>
      </c>
      <c r="D403" s="160">
        <v>4</v>
      </c>
      <c r="E403" s="114" t="s">
        <v>480</v>
      </c>
      <c r="F403" s="115" t="s">
        <v>203</v>
      </c>
      <c r="G403" s="117">
        <v>10.199999999999999</v>
      </c>
    </row>
    <row r="404" spans="1:7" ht="141" customHeight="1">
      <c r="A404" s="158" t="s">
        <v>256</v>
      </c>
      <c r="B404" s="159">
        <v>917</v>
      </c>
      <c r="C404" s="160">
        <v>1</v>
      </c>
      <c r="D404" s="160">
        <v>4</v>
      </c>
      <c r="E404" s="114" t="s">
        <v>481</v>
      </c>
      <c r="F404" s="115" t="s">
        <v>183</v>
      </c>
      <c r="G404" s="117">
        <v>15132</v>
      </c>
    </row>
    <row r="405" spans="1:7" ht="63">
      <c r="A405" s="158" t="s">
        <v>206</v>
      </c>
      <c r="B405" s="159">
        <v>917</v>
      </c>
      <c r="C405" s="160">
        <v>1</v>
      </c>
      <c r="D405" s="160">
        <v>4</v>
      </c>
      <c r="E405" s="114" t="s">
        <v>481</v>
      </c>
      <c r="F405" s="115" t="s">
        <v>207</v>
      </c>
      <c r="G405" s="117">
        <v>15132</v>
      </c>
    </row>
    <row r="406" spans="1:7" ht="140.25" customHeight="1">
      <c r="A406" s="158" t="s">
        <v>256</v>
      </c>
      <c r="B406" s="159">
        <v>917</v>
      </c>
      <c r="C406" s="160">
        <v>1</v>
      </c>
      <c r="D406" s="160">
        <v>4</v>
      </c>
      <c r="E406" s="114" t="s">
        <v>482</v>
      </c>
      <c r="F406" s="115" t="s">
        <v>183</v>
      </c>
      <c r="G406" s="117">
        <v>924</v>
      </c>
    </row>
    <row r="407" spans="1:7" ht="63">
      <c r="A407" s="158" t="s">
        <v>206</v>
      </c>
      <c r="B407" s="159">
        <v>917</v>
      </c>
      <c r="C407" s="160">
        <v>1</v>
      </c>
      <c r="D407" s="160">
        <v>4</v>
      </c>
      <c r="E407" s="114" t="s">
        <v>482</v>
      </c>
      <c r="F407" s="115" t="s">
        <v>207</v>
      </c>
      <c r="G407" s="117">
        <v>924</v>
      </c>
    </row>
    <row r="408" spans="1:7" ht="31.5">
      <c r="A408" s="158" t="s">
        <v>488</v>
      </c>
      <c r="B408" s="159">
        <v>917</v>
      </c>
      <c r="C408" s="160">
        <v>1</v>
      </c>
      <c r="D408" s="160">
        <v>4</v>
      </c>
      <c r="E408" s="114" t="s">
        <v>489</v>
      </c>
      <c r="F408" s="115" t="s">
        <v>183</v>
      </c>
      <c r="G408" s="117">
        <v>3979</v>
      </c>
    </row>
    <row r="409" spans="1:7" ht="63">
      <c r="A409" s="158" t="s">
        <v>493</v>
      </c>
      <c r="B409" s="159">
        <v>917</v>
      </c>
      <c r="C409" s="160">
        <v>1</v>
      </c>
      <c r="D409" s="160">
        <v>4</v>
      </c>
      <c r="E409" s="114" t="s">
        <v>494</v>
      </c>
      <c r="F409" s="115" t="s">
        <v>183</v>
      </c>
      <c r="G409" s="117">
        <v>1319.3</v>
      </c>
    </row>
    <row r="410" spans="1:7" ht="63">
      <c r="A410" s="158" t="s">
        <v>206</v>
      </c>
      <c r="B410" s="159">
        <v>917</v>
      </c>
      <c r="C410" s="160">
        <v>1</v>
      </c>
      <c r="D410" s="160">
        <v>4</v>
      </c>
      <c r="E410" s="114" t="s">
        <v>494</v>
      </c>
      <c r="F410" s="115" t="s">
        <v>207</v>
      </c>
      <c r="G410" s="117">
        <v>1206.5999999999999</v>
      </c>
    </row>
    <row r="411" spans="1:7" ht="31.5">
      <c r="A411" s="158" t="s">
        <v>190</v>
      </c>
      <c r="B411" s="159">
        <v>917</v>
      </c>
      <c r="C411" s="160">
        <v>1</v>
      </c>
      <c r="D411" s="160">
        <v>4</v>
      </c>
      <c r="E411" s="114" t="s">
        <v>494</v>
      </c>
      <c r="F411" s="115" t="s">
        <v>191</v>
      </c>
      <c r="G411" s="117">
        <v>112.7</v>
      </c>
    </row>
    <row r="412" spans="1:7" ht="63">
      <c r="A412" s="158" t="s">
        <v>495</v>
      </c>
      <c r="B412" s="159">
        <v>917</v>
      </c>
      <c r="C412" s="160">
        <v>1</v>
      </c>
      <c r="D412" s="160">
        <v>4</v>
      </c>
      <c r="E412" s="114" t="s">
        <v>496</v>
      </c>
      <c r="F412" s="115" t="s">
        <v>183</v>
      </c>
      <c r="G412" s="117">
        <v>1311.8</v>
      </c>
    </row>
    <row r="413" spans="1:7" ht="63">
      <c r="A413" s="158" t="s">
        <v>206</v>
      </c>
      <c r="B413" s="159">
        <v>917</v>
      </c>
      <c r="C413" s="160">
        <v>1</v>
      </c>
      <c r="D413" s="160">
        <v>4</v>
      </c>
      <c r="E413" s="114" t="s">
        <v>496</v>
      </c>
      <c r="F413" s="115" t="s">
        <v>207</v>
      </c>
      <c r="G413" s="117">
        <v>1114.7</v>
      </c>
    </row>
    <row r="414" spans="1:7" ht="31.5">
      <c r="A414" s="158" t="s">
        <v>190</v>
      </c>
      <c r="B414" s="159">
        <v>917</v>
      </c>
      <c r="C414" s="160">
        <v>1</v>
      </c>
      <c r="D414" s="160">
        <v>4</v>
      </c>
      <c r="E414" s="114" t="s">
        <v>496</v>
      </c>
      <c r="F414" s="115" t="s">
        <v>191</v>
      </c>
      <c r="G414" s="117">
        <v>197.1</v>
      </c>
    </row>
    <row r="415" spans="1:7" ht="31.5">
      <c r="A415" s="158" t="s">
        <v>497</v>
      </c>
      <c r="B415" s="159">
        <v>917</v>
      </c>
      <c r="C415" s="160">
        <v>1</v>
      </c>
      <c r="D415" s="160">
        <v>4</v>
      </c>
      <c r="E415" s="114" t="s">
        <v>498</v>
      </c>
      <c r="F415" s="115" t="s">
        <v>183</v>
      </c>
      <c r="G415" s="117">
        <v>654.9</v>
      </c>
    </row>
    <row r="416" spans="1:7" ht="63">
      <c r="A416" s="158" t="s">
        <v>206</v>
      </c>
      <c r="B416" s="159">
        <v>917</v>
      </c>
      <c r="C416" s="160">
        <v>1</v>
      </c>
      <c r="D416" s="160">
        <v>4</v>
      </c>
      <c r="E416" s="114" t="s">
        <v>498</v>
      </c>
      <c r="F416" s="115" t="s">
        <v>207</v>
      </c>
      <c r="G416" s="117">
        <v>605.5</v>
      </c>
    </row>
    <row r="417" spans="1:7" ht="31.5">
      <c r="A417" s="158" t="s">
        <v>190</v>
      </c>
      <c r="B417" s="159">
        <v>917</v>
      </c>
      <c r="C417" s="160">
        <v>1</v>
      </c>
      <c r="D417" s="160">
        <v>4</v>
      </c>
      <c r="E417" s="114" t="s">
        <v>498</v>
      </c>
      <c r="F417" s="115" t="s">
        <v>191</v>
      </c>
      <c r="G417" s="117">
        <v>49.4</v>
      </c>
    </row>
    <row r="418" spans="1:7" ht="47.25">
      <c r="A418" s="158" t="s">
        <v>499</v>
      </c>
      <c r="B418" s="159">
        <v>917</v>
      </c>
      <c r="C418" s="160">
        <v>1</v>
      </c>
      <c r="D418" s="160">
        <v>4</v>
      </c>
      <c r="E418" s="114" t="s">
        <v>500</v>
      </c>
      <c r="F418" s="115" t="s">
        <v>183</v>
      </c>
      <c r="G418" s="117">
        <v>654.9</v>
      </c>
    </row>
    <row r="419" spans="1:7" ht="63">
      <c r="A419" s="158" t="s">
        <v>206</v>
      </c>
      <c r="B419" s="159">
        <v>917</v>
      </c>
      <c r="C419" s="160">
        <v>1</v>
      </c>
      <c r="D419" s="160">
        <v>4</v>
      </c>
      <c r="E419" s="114" t="s">
        <v>500</v>
      </c>
      <c r="F419" s="115" t="s">
        <v>207</v>
      </c>
      <c r="G419" s="117">
        <v>599.70000000000005</v>
      </c>
    </row>
    <row r="420" spans="1:7" ht="31.5">
      <c r="A420" s="158" t="s">
        <v>190</v>
      </c>
      <c r="B420" s="159">
        <v>917</v>
      </c>
      <c r="C420" s="160">
        <v>1</v>
      </c>
      <c r="D420" s="160">
        <v>4</v>
      </c>
      <c r="E420" s="114" t="s">
        <v>500</v>
      </c>
      <c r="F420" s="115" t="s">
        <v>191</v>
      </c>
      <c r="G420" s="117">
        <v>55.2</v>
      </c>
    </row>
    <row r="421" spans="1:7" ht="94.5">
      <c r="A421" s="158" t="s">
        <v>501</v>
      </c>
      <c r="B421" s="159">
        <v>917</v>
      </c>
      <c r="C421" s="160">
        <v>1</v>
      </c>
      <c r="D421" s="160">
        <v>4</v>
      </c>
      <c r="E421" s="114" t="s">
        <v>502</v>
      </c>
      <c r="F421" s="115" t="s">
        <v>183</v>
      </c>
      <c r="G421" s="117">
        <v>0.7</v>
      </c>
    </row>
    <row r="422" spans="1:7" ht="31.5">
      <c r="A422" s="158" t="s">
        <v>190</v>
      </c>
      <c r="B422" s="159">
        <v>917</v>
      </c>
      <c r="C422" s="160">
        <v>1</v>
      </c>
      <c r="D422" s="160">
        <v>4</v>
      </c>
      <c r="E422" s="114" t="s">
        <v>502</v>
      </c>
      <c r="F422" s="115" t="s">
        <v>191</v>
      </c>
      <c r="G422" s="117">
        <v>0.7</v>
      </c>
    </row>
    <row r="423" spans="1:7" ht="31.5">
      <c r="A423" s="158" t="s">
        <v>503</v>
      </c>
      <c r="B423" s="159">
        <v>917</v>
      </c>
      <c r="C423" s="160">
        <v>1</v>
      </c>
      <c r="D423" s="160">
        <v>4</v>
      </c>
      <c r="E423" s="114" t="s">
        <v>504</v>
      </c>
      <c r="F423" s="115" t="s">
        <v>183</v>
      </c>
      <c r="G423" s="117">
        <v>37.4</v>
      </c>
    </row>
    <row r="424" spans="1:7" ht="63">
      <c r="A424" s="158" t="s">
        <v>206</v>
      </c>
      <c r="B424" s="159">
        <v>917</v>
      </c>
      <c r="C424" s="160">
        <v>1</v>
      </c>
      <c r="D424" s="160">
        <v>4</v>
      </c>
      <c r="E424" s="114" t="s">
        <v>504</v>
      </c>
      <c r="F424" s="115" t="s">
        <v>207</v>
      </c>
      <c r="G424" s="117">
        <v>34.9</v>
      </c>
    </row>
    <row r="425" spans="1:7" ht="31.5">
      <c r="A425" s="158" t="s">
        <v>190</v>
      </c>
      <c r="B425" s="159">
        <v>917</v>
      </c>
      <c r="C425" s="160">
        <v>1</v>
      </c>
      <c r="D425" s="160">
        <v>4</v>
      </c>
      <c r="E425" s="114" t="s">
        <v>504</v>
      </c>
      <c r="F425" s="115" t="s">
        <v>191</v>
      </c>
      <c r="G425" s="117">
        <v>2.5</v>
      </c>
    </row>
    <row r="426" spans="1:7">
      <c r="A426" s="158" t="s">
        <v>492</v>
      </c>
      <c r="B426" s="159">
        <v>917</v>
      </c>
      <c r="C426" s="160">
        <v>1</v>
      </c>
      <c r="D426" s="160">
        <v>5</v>
      </c>
      <c r="E426" s="114" t="s">
        <v>183</v>
      </c>
      <c r="F426" s="115" t="s">
        <v>183</v>
      </c>
      <c r="G426" s="117">
        <v>9.1999999999999993</v>
      </c>
    </row>
    <row r="427" spans="1:7" ht="47.25">
      <c r="A427" s="158" t="s">
        <v>455</v>
      </c>
      <c r="B427" s="159">
        <v>917</v>
      </c>
      <c r="C427" s="160">
        <v>1</v>
      </c>
      <c r="D427" s="160">
        <v>5</v>
      </c>
      <c r="E427" s="114" t="s">
        <v>456</v>
      </c>
      <c r="F427" s="115" t="s">
        <v>183</v>
      </c>
      <c r="G427" s="117">
        <v>9.1999999999999993</v>
      </c>
    </row>
    <row r="428" spans="1:7" ht="31.5">
      <c r="A428" s="158" t="s">
        <v>457</v>
      </c>
      <c r="B428" s="159">
        <v>917</v>
      </c>
      <c r="C428" s="160">
        <v>1</v>
      </c>
      <c r="D428" s="160">
        <v>5</v>
      </c>
      <c r="E428" s="114" t="s">
        <v>458</v>
      </c>
      <c r="F428" s="115" t="s">
        <v>183</v>
      </c>
      <c r="G428" s="117">
        <v>9.1999999999999993</v>
      </c>
    </row>
    <row r="429" spans="1:7" ht="31.5">
      <c r="A429" s="158" t="s">
        <v>488</v>
      </c>
      <c r="B429" s="159">
        <v>917</v>
      </c>
      <c r="C429" s="160">
        <v>1</v>
      </c>
      <c r="D429" s="160">
        <v>5</v>
      </c>
      <c r="E429" s="114" t="s">
        <v>489</v>
      </c>
      <c r="F429" s="115" t="s">
        <v>183</v>
      </c>
      <c r="G429" s="117">
        <v>9.1999999999999993</v>
      </c>
    </row>
    <row r="430" spans="1:7" ht="47.25">
      <c r="A430" s="158" t="s">
        <v>490</v>
      </c>
      <c r="B430" s="159">
        <v>917</v>
      </c>
      <c r="C430" s="160">
        <v>1</v>
      </c>
      <c r="D430" s="160">
        <v>5</v>
      </c>
      <c r="E430" s="114" t="s">
        <v>491</v>
      </c>
      <c r="F430" s="115" t="s">
        <v>183</v>
      </c>
      <c r="G430" s="117">
        <v>9.1999999999999993</v>
      </c>
    </row>
    <row r="431" spans="1:7" ht="31.5">
      <c r="A431" s="158" t="s">
        <v>190</v>
      </c>
      <c r="B431" s="159">
        <v>917</v>
      </c>
      <c r="C431" s="160">
        <v>1</v>
      </c>
      <c r="D431" s="160">
        <v>5</v>
      </c>
      <c r="E431" s="114" t="s">
        <v>491</v>
      </c>
      <c r="F431" s="115" t="s">
        <v>191</v>
      </c>
      <c r="G431" s="117">
        <v>9.1999999999999993</v>
      </c>
    </row>
    <row r="432" spans="1:7">
      <c r="A432" s="158" t="s">
        <v>664</v>
      </c>
      <c r="B432" s="159">
        <v>917</v>
      </c>
      <c r="C432" s="160">
        <v>1</v>
      </c>
      <c r="D432" s="160">
        <v>11</v>
      </c>
      <c r="E432" s="114" t="s">
        <v>183</v>
      </c>
      <c r="F432" s="115" t="s">
        <v>183</v>
      </c>
      <c r="G432" s="117">
        <v>300</v>
      </c>
    </row>
    <row r="433" spans="1:7">
      <c r="A433" s="158" t="s">
        <v>637</v>
      </c>
      <c r="B433" s="159">
        <v>917</v>
      </c>
      <c r="C433" s="160">
        <v>1</v>
      </c>
      <c r="D433" s="160">
        <v>11</v>
      </c>
      <c r="E433" s="114" t="s">
        <v>638</v>
      </c>
      <c r="F433" s="115" t="s">
        <v>183</v>
      </c>
      <c r="G433" s="117">
        <v>300</v>
      </c>
    </row>
    <row r="434" spans="1:7">
      <c r="A434" s="158" t="s">
        <v>660</v>
      </c>
      <c r="B434" s="159">
        <v>917</v>
      </c>
      <c r="C434" s="160">
        <v>1</v>
      </c>
      <c r="D434" s="160">
        <v>11</v>
      </c>
      <c r="E434" s="114" t="s">
        <v>661</v>
      </c>
      <c r="F434" s="115" t="s">
        <v>183</v>
      </c>
      <c r="G434" s="117">
        <v>300</v>
      </c>
    </row>
    <row r="435" spans="1:7" ht="31.5">
      <c r="A435" s="158" t="s">
        <v>662</v>
      </c>
      <c r="B435" s="159">
        <v>917</v>
      </c>
      <c r="C435" s="160">
        <v>1</v>
      </c>
      <c r="D435" s="160">
        <v>11</v>
      </c>
      <c r="E435" s="114" t="s">
        <v>663</v>
      </c>
      <c r="F435" s="115" t="s">
        <v>183</v>
      </c>
      <c r="G435" s="117">
        <v>300</v>
      </c>
    </row>
    <row r="436" spans="1:7">
      <c r="A436" s="158" t="s">
        <v>202</v>
      </c>
      <c r="B436" s="159">
        <v>917</v>
      </c>
      <c r="C436" s="160">
        <v>1</v>
      </c>
      <c r="D436" s="160">
        <v>11</v>
      </c>
      <c r="E436" s="114" t="s">
        <v>663</v>
      </c>
      <c r="F436" s="115" t="s">
        <v>203</v>
      </c>
      <c r="G436" s="117">
        <v>300</v>
      </c>
    </row>
    <row r="437" spans="1:7">
      <c r="A437" s="158" t="s">
        <v>342</v>
      </c>
      <c r="B437" s="159">
        <v>917</v>
      </c>
      <c r="C437" s="160">
        <v>1</v>
      </c>
      <c r="D437" s="160">
        <v>13</v>
      </c>
      <c r="E437" s="114" t="s">
        <v>183</v>
      </c>
      <c r="F437" s="115" t="s">
        <v>183</v>
      </c>
      <c r="G437" s="117">
        <v>2306.8000000000002</v>
      </c>
    </row>
    <row r="438" spans="1:7" ht="47.25">
      <c r="A438" s="158" t="s">
        <v>292</v>
      </c>
      <c r="B438" s="159">
        <v>917</v>
      </c>
      <c r="C438" s="160">
        <v>1</v>
      </c>
      <c r="D438" s="160">
        <v>13</v>
      </c>
      <c r="E438" s="114" t="s">
        <v>293</v>
      </c>
      <c r="F438" s="115" t="s">
        <v>183</v>
      </c>
      <c r="G438" s="117">
        <v>111.9</v>
      </c>
    </row>
    <row r="439" spans="1:7" ht="47.25">
      <c r="A439" s="158" t="s">
        <v>331</v>
      </c>
      <c r="B439" s="159">
        <v>917</v>
      </c>
      <c r="C439" s="160">
        <v>1</v>
      </c>
      <c r="D439" s="160">
        <v>13</v>
      </c>
      <c r="E439" s="114" t="s">
        <v>332</v>
      </c>
      <c r="F439" s="115" t="s">
        <v>183</v>
      </c>
      <c r="G439" s="117">
        <v>111.9</v>
      </c>
    </row>
    <row r="440" spans="1:7" ht="31.5">
      <c r="A440" s="158" t="s">
        <v>339</v>
      </c>
      <c r="B440" s="159">
        <v>917</v>
      </c>
      <c r="C440" s="160">
        <v>1</v>
      </c>
      <c r="D440" s="160">
        <v>13</v>
      </c>
      <c r="E440" s="114" t="s">
        <v>340</v>
      </c>
      <c r="F440" s="115" t="s">
        <v>183</v>
      </c>
      <c r="G440" s="117">
        <v>111.9</v>
      </c>
    </row>
    <row r="441" spans="1:7" ht="31.5">
      <c r="A441" s="158" t="s">
        <v>339</v>
      </c>
      <c r="B441" s="159">
        <v>917</v>
      </c>
      <c r="C441" s="160">
        <v>1</v>
      </c>
      <c r="D441" s="160">
        <v>13</v>
      </c>
      <c r="E441" s="114" t="s">
        <v>341</v>
      </c>
      <c r="F441" s="115" t="s">
        <v>183</v>
      </c>
      <c r="G441" s="117">
        <v>111.9</v>
      </c>
    </row>
    <row r="442" spans="1:7" ht="31.5">
      <c r="A442" s="158" t="s">
        <v>190</v>
      </c>
      <c r="B442" s="159">
        <v>917</v>
      </c>
      <c r="C442" s="160">
        <v>1</v>
      </c>
      <c r="D442" s="160">
        <v>13</v>
      </c>
      <c r="E442" s="114" t="s">
        <v>341</v>
      </c>
      <c r="F442" s="115" t="s">
        <v>191</v>
      </c>
      <c r="G442" s="117">
        <v>111.9</v>
      </c>
    </row>
    <row r="443" spans="1:7" ht="47.25">
      <c r="A443" s="158" t="s">
        <v>343</v>
      </c>
      <c r="B443" s="159">
        <v>917</v>
      </c>
      <c r="C443" s="160">
        <v>1</v>
      </c>
      <c r="D443" s="160">
        <v>13</v>
      </c>
      <c r="E443" s="114" t="s">
        <v>344</v>
      </c>
      <c r="F443" s="115" t="s">
        <v>183</v>
      </c>
      <c r="G443" s="117">
        <v>114.5</v>
      </c>
    </row>
    <row r="444" spans="1:7" ht="47.25">
      <c r="A444" s="158" t="s">
        <v>345</v>
      </c>
      <c r="B444" s="159">
        <v>917</v>
      </c>
      <c r="C444" s="160">
        <v>1</v>
      </c>
      <c r="D444" s="160">
        <v>13</v>
      </c>
      <c r="E444" s="114" t="s">
        <v>346</v>
      </c>
      <c r="F444" s="115" t="s">
        <v>183</v>
      </c>
      <c r="G444" s="117">
        <v>114.5</v>
      </c>
    </row>
    <row r="445" spans="1:7" ht="63">
      <c r="A445" s="158" t="s">
        <v>353</v>
      </c>
      <c r="B445" s="159">
        <v>917</v>
      </c>
      <c r="C445" s="160">
        <v>1</v>
      </c>
      <c r="D445" s="160">
        <v>13</v>
      </c>
      <c r="E445" s="114" t="s">
        <v>354</v>
      </c>
      <c r="F445" s="115" t="s">
        <v>183</v>
      </c>
      <c r="G445" s="117">
        <v>114.5</v>
      </c>
    </row>
    <row r="446" spans="1:7" ht="31.5">
      <c r="A446" s="158" t="s">
        <v>355</v>
      </c>
      <c r="B446" s="159">
        <v>917</v>
      </c>
      <c r="C446" s="160">
        <v>1</v>
      </c>
      <c r="D446" s="160">
        <v>13</v>
      </c>
      <c r="E446" s="114" t="s">
        <v>356</v>
      </c>
      <c r="F446" s="115" t="s">
        <v>183</v>
      </c>
      <c r="G446" s="117">
        <v>114.5</v>
      </c>
    </row>
    <row r="447" spans="1:7" ht="31.5">
      <c r="A447" s="158" t="s">
        <v>190</v>
      </c>
      <c r="B447" s="159">
        <v>917</v>
      </c>
      <c r="C447" s="160">
        <v>1</v>
      </c>
      <c r="D447" s="160">
        <v>13</v>
      </c>
      <c r="E447" s="114" t="s">
        <v>356</v>
      </c>
      <c r="F447" s="115" t="s">
        <v>191</v>
      </c>
      <c r="G447" s="117">
        <v>4.2</v>
      </c>
    </row>
    <row r="448" spans="1:7">
      <c r="A448" s="158" t="s">
        <v>202</v>
      </c>
      <c r="B448" s="159">
        <v>917</v>
      </c>
      <c r="C448" s="160">
        <v>1</v>
      </c>
      <c r="D448" s="160">
        <v>13</v>
      </c>
      <c r="E448" s="114" t="s">
        <v>356</v>
      </c>
      <c r="F448" s="115" t="s">
        <v>203</v>
      </c>
      <c r="G448" s="117">
        <v>110.3</v>
      </c>
    </row>
    <row r="449" spans="1:7" ht="47.25">
      <c r="A449" s="158" t="s">
        <v>455</v>
      </c>
      <c r="B449" s="159">
        <v>917</v>
      </c>
      <c r="C449" s="160">
        <v>1</v>
      </c>
      <c r="D449" s="160">
        <v>13</v>
      </c>
      <c r="E449" s="114" t="s">
        <v>456</v>
      </c>
      <c r="F449" s="115" t="s">
        <v>183</v>
      </c>
      <c r="G449" s="117">
        <v>1516.5</v>
      </c>
    </row>
    <row r="450" spans="1:7" ht="31.5">
      <c r="A450" s="158" t="s">
        <v>457</v>
      </c>
      <c r="B450" s="159">
        <v>917</v>
      </c>
      <c r="C450" s="160">
        <v>1</v>
      </c>
      <c r="D450" s="160">
        <v>13</v>
      </c>
      <c r="E450" s="114" t="s">
        <v>458</v>
      </c>
      <c r="F450" s="115" t="s">
        <v>183</v>
      </c>
      <c r="G450" s="117">
        <v>1306.5</v>
      </c>
    </row>
    <row r="451" spans="1:7" ht="31.5" customHeight="1">
      <c r="A451" s="158" t="s">
        <v>472</v>
      </c>
      <c r="B451" s="159">
        <v>917</v>
      </c>
      <c r="C451" s="160">
        <v>1</v>
      </c>
      <c r="D451" s="160">
        <v>13</v>
      </c>
      <c r="E451" s="114" t="s">
        <v>473</v>
      </c>
      <c r="F451" s="115" t="s">
        <v>183</v>
      </c>
      <c r="G451" s="117">
        <v>1306.5</v>
      </c>
    </row>
    <row r="452" spans="1:7" ht="63">
      <c r="A452" s="158" t="s">
        <v>474</v>
      </c>
      <c r="B452" s="159">
        <v>917</v>
      </c>
      <c r="C452" s="160">
        <v>1</v>
      </c>
      <c r="D452" s="160">
        <v>13</v>
      </c>
      <c r="E452" s="114" t="s">
        <v>475</v>
      </c>
      <c r="F452" s="115" t="s">
        <v>183</v>
      </c>
      <c r="G452" s="117">
        <v>1303.5</v>
      </c>
    </row>
    <row r="453" spans="1:7">
      <c r="A453" s="158" t="s">
        <v>284</v>
      </c>
      <c r="B453" s="159">
        <v>917</v>
      </c>
      <c r="C453" s="160">
        <v>1</v>
      </c>
      <c r="D453" s="160">
        <v>13</v>
      </c>
      <c r="E453" s="114" t="s">
        <v>475</v>
      </c>
      <c r="F453" s="115" t="s">
        <v>285</v>
      </c>
      <c r="G453" s="117">
        <v>1303.5</v>
      </c>
    </row>
    <row r="454" spans="1:7" ht="31.5">
      <c r="A454" s="158" t="s">
        <v>476</v>
      </c>
      <c r="B454" s="159">
        <v>917</v>
      </c>
      <c r="C454" s="160">
        <v>1</v>
      </c>
      <c r="D454" s="160">
        <v>13</v>
      </c>
      <c r="E454" s="114" t="s">
        <v>477</v>
      </c>
      <c r="F454" s="115" t="s">
        <v>183</v>
      </c>
      <c r="G454" s="117">
        <v>3</v>
      </c>
    </row>
    <row r="455" spans="1:7">
      <c r="A455" s="158" t="s">
        <v>284</v>
      </c>
      <c r="B455" s="159">
        <v>917</v>
      </c>
      <c r="C455" s="160">
        <v>1</v>
      </c>
      <c r="D455" s="160">
        <v>13</v>
      </c>
      <c r="E455" s="114" t="s">
        <v>477</v>
      </c>
      <c r="F455" s="115" t="s">
        <v>285</v>
      </c>
      <c r="G455" s="117">
        <v>3</v>
      </c>
    </row>
    <row r="456" spans="1:7" ht="31.5">
      <c r="A456" s="158" t="s">
        <v>505</v>
      </c>
      <c r="B456" s="159">
        <v>917</v>
      </c>
      <c r="C456" s="160">
        <v>1</v>
      </c>
      <c r="D456" s="160">
        <v>13</v>
      </c>
      <c r="E456" s="114" t="s">
        <v>506</v>
      </c>
      <c r="F456" s="115" t="s">
        <v>183</v>
      </c>
      <c r="G456" s="117">
        <v>210</v>
      </c>
    </row>
    <row r="457" spans="1:7" ht="47.25">
      <c r="A457" s="158" t="s">
        <v>507</v>
      </c>
      <c r="B457" s="159">
        <v>917</v>
      </c>
      <c r="C457" s="160">
        <v>1</v>
      </c>
      <c r="D457" s="160">
        <v>13</v>
      </c>
      <c r="E457" s="114" t="s">
        <v>508</v>
      </c>
      <c r="F457" s="115" t="s">
        <v>183</v>
      </c>
      <c r="G457" s="117">
        <v>210</v>
      </c>
    </row>
    <row r="458" spans="1:7">
      <c r="A458" s="158" t="s">
        <v>509</v>
      </c>
      <c r="B458" s="159">
        <v>917</v>
      </c>
      <c r="C458" s="160">
        <v>1</v>
      </c>
      <c r="D458" s="160">
        <v>13</v>
      </c>
      <c r="E458" s="114" t="s">
        <v>510</v>
      </c>
      <c r="F458" s="115" t="s">
        <v>183</v>
      </c>
      <c r="G458" s="117">
        <v>210</v>
      </c>
    </row>
    <row r="459" spans="1:7">
      <c r="A459" s="158" t="s">
        <v>202</v>
      </c>
      <c r="B459" s="159">
        <v>917</v>
      </c>
      <c r="C459" s="160">
        <v>1</v>
      </c>
      <c r="D459" s="160">
        <v>13</v>
      </c>
      <c r="E459" s="114" t="s">
        <v>510</v>
      </c>
      <c r="F459" s="115" t="s">
        <v>203</v>
      </c>
      <c r="G459" s="117">
        <v>210</v>
      </c>
    </row>
    <row r="460" spans="1:7" ht="47.25">
      <c r="A460" s="158" t="s">
        <v>511</v>
      </c>
      <c r="B460" s="159">
        <v>917</v>
      </c>
      <c r="C460" s="160">
        <v>1</v>
      </c>
      <c r="D460" s="160">
        <v>13</v>
      </c>
      <c r="E460" s="114" t="s">
        <v>512</v>
      </c>
      <c r="F460" s="115" t="s">
        <v>183</v>
      </c>
      <c r="G460" s="117">
        <v>103.5</v>
      </c>
    </row>
    <row r="461" spans="1:7" ht="47.25">
      <c r="A461" s="158" t="s">
        <v>524</v>
      </c>
      <c r="B461" s="159">
        <v>917</v>
      </c>
      <c r="C461" s="160">
        <v>1</v>
      </c>
      <c r="D461" s="160">
        <v>13</v>
      </c>
      <c r="E461" s="114" t="s">
        <v>525</v>
      </c>
      <c r="F461" s="115" t="s">
        <v>183</v>
      </c>
      <c r="G461" s="117">
        <v>33.5</v>
      </c>
    </row>
    <row r="462" spans="1:7" ht="46.5" customHeight="1">
      <c r="A462" s="158" t="s">
        <v>526</v>
      </c>
      <c r="B462" s="159">
        <v>917</v>
      </c>
      <c r="C462" s="160">
        <v>1</v>
      </c>
      <c r="D462" s="160">
        <v>13</v>
      </c>
      <c r="E462" s="114" t="s">
        <v>527</v>
      </c>
      <c r="F462" s="115" t="s">
        <v>183</v>
      </c>
      <c r="G462" s="117">
        <v>33.5</v>
      </c>
    </row>
    <row r="463" spans="1:7" ht="19.5" customHeight="1">
      <c r="A463" s="158" t="s">
        <v>528</v>
      </c>
      <c r="B463" s="159">
        <v>917</v>
      </c>
      <c r="C463" s="160">
        <v>1</v>
      </c>
      <c r="D463" s="160">
        <v>13</v>
      </c>
      <c r="E463" s="114" t="s">
        <v>529</v>
      </c>
      <c r="F463" s="115" t="s">
        <v>183</v>
      </c>
      <c r="G463" s="117">
        <v>30.5</v>
      </c>
    </row>
    <row r="464" spans="1:7" ht="31.5">
      <c r="A464" s="158" t="s">
        <v>190</v>
      </c>
      <c r="B464" s="159">
        <v>917</v>
      </c>
      <c r="C464" s="160">
        <v>1</v>
      </c>
      <c r="D464" s="160">
        <v>13</v>
      </c>
      <c r="E464" s="114" t="s">
        <v>529</v>
      </c>
      <c r="F464" s="115" t="s">
        <v>191</v>
      </c>
      <c r="G464" s="117">
        <v>30.5</v>
      </c>
    </row>
    <row r="465" spans="1:7">
      <c r="A465" s="158" t="s">
        <v>530</v>
      </c>
      <c r="B465" s="159">
        <v>917</v>
      </c>
      <c r="C465" s="160">
        <v>1</v>
      </c>
      <c r="D465" s="160">
        <v>13</v>
      </c>
      <c r="E465" s="114" t="s">
        <v>531</v>
      </c>
      <c r="F465" s="115" t="s">
        <v>183</v>
      </c>
      <c r="G465" s="117">
        <v>3</v>
      </c>
    </row>
    <row r="466" spans="1:7" ht="31.5">
      <c r="A466" s="158" t="s">
        <v>190</v>
      </c>
      <c r="B466" s="159">
        <v>917</v>
      </c>
      <c r="C466" s="160">
        <v>1</v>
      </c>
      <c r="D466" s="160">
        <v>13</v>
      </c>
      <c r="E466" s="114" t="s">
        <v>531</v>
      </c>
      <c r="F466" s="115" t="s">
        <v>191</v>
      </c>
      <c r="G466" s="117">
        <v>3</v>
      </c>
    </row>
    <row r="467" spans="1:7" ht="31.5">
      <c r="A467" s="158" t="s">
        <v>532</v>
      </c>
      <c r="B467" s="159">
        <v>917</v>
      </c>
      <c r="C467" s="160">
        <v>1</v>
      </c>
      <c r="D467" s="160">
        <v>13</v>
      </c>
      <c r="E467" s="114" t="s">
        <v>533</v>
      </c>
      <c r="F467" s="115" t="s">
        <v>183</v>
      </c>
      <c r="G467" s="117">
        <v>70</v>
      </c>
    </row>
    <row r="468" spans="1:7" ht="47.25">
      <c r="A468" s="158" t="s">
        <v>534</v>
      </c>
      <c r="B468" s="159">
        <v>917</v>
      </c>
      <c r="C468" s="160">
        <v>1</v>
      </c>
      <c r="D468" s="160">
        <v>13</v>
      </c>
      <c r="E468" s="114" t="s">
        <v>535</v>
      </c>
      <c r="F468" s="115" t="s">
        <v>183</v>
      </c>
      <c r="G468" s="117">
        <v>70</v>
      </c>
    </row>
    <row r="469" spans="1:7" ht="30" customHeight="1">
      <c r="A469" s="158" t="s">
        <v>536</v>
      </c>
      <c r="B469" s="159">
        <v>917</v>
      </c>
      <c r="C469" s="160">
        <v>1</v>
      </c>
      <c r="D469" s="160">
        <v>13</v>
      </c>
      <c r="E469" s="114" t="s">
        <v>537</v>
      </c>
      <c r="F469" s="115" t="s">
        <v>183</v>
      </c>
      <c r="G469" s="117">
        <v>25</v>
      </c>
    </row>
    <row r="470" spans="1:7" ht="31.5">
      <c r="A470" s="158" t="s">
        <v>190</v>
      </c>
      <c r="B470" s="159">
        <v>917</v>
      </c>
      <c r="C470" s="160">
        <v>1</v>
      </c>
      <c r="D470" s="160">
        <v>13</v>
      </c>
      <c r="E470" s="114" t="s">
        <v>537</v>
      </c>
      <c r="F470" s="115" t="s">
        <v>191</v>
      </c>
      <c r="G470" s="117">
        <v>25</v>
      </c>
    </row>
    <row r="471" spans="1:7" ht="31.5">
      <c r="A471" s="158" t="s">
        <v>538</v>
      </c>
      <c r="B471" s="159">
        <v>917</v>
      </c>
      <c r="C471" s="160">
        <v>1</v>
      </c>
      <c r="D471" s="160">
        <v>13</v>
      </c>
      <c r="E471" s="114" t="s">
        <v>539</v>
      </c>
      <c r="F471" s="115" t="s">
        <v>183</v>
      </c>
      <c r="G471" s="117">
        <v>15</v>
      </c>
    </row>
    <row r="472" spans="1:7" ht="31.5">
      <c r="A472" s="158" t="s">
        <v>190</v>
      </c>
      <c r="B472" s="159">
        <v>917</v>
      </c>
      <c r="C472" s="160">
        <v>1</v>
      </c>
      <c r="D472" s="160">
        <v>13</v>
      </c>
      <c r="E472" s="114" t="s">
        <v>539</v>
      </c>
      <c r="F472" s="115" t="s">
        <v>191</v>
      </c>
      <c r="G472" s="117">
        <v>15</v>
      </c>
    </row>
    <row r="473" spans="1:7" ht="63" customHeight="1">
      <c r="A473" s="158" t="s">
        <v>540</v>
      </c>
      <c r="B473" s="159">
        <v>917</v>
      </c>
      <c r="C473" s="160">
        <v>1</v>
      </c>
      <c r="D473" s="160">
        <v>13</v>
      </c>
      <c r="E473" s="114" t="s">
        <v>541</v>
      </c>
      <c r="F473" s="115" t="s">
        <v>183</v>
      </c>
      <c r="G473" s="117">
        <v>5</v>
      </c>
    </row>
    <row r="474" spans="1:7" ht="31.5">
      <c r="A474" s="158" t="s">
        <v>190</v>
      </c>
      <c r="B474" s="159">
        <v>917</v>
      </c>
      <c r="C474" s="160">
        <v>1</v>
      </c>
      <c r="D474" s="160">
        <v>13</v>
      </c>
      <c r="E474" s="114" t="s">
        <v>541</v>
      </c>
      <c r="F474" s="115" t="s">
        <v>191</v>
      </c>
      <c r="G474" s="117">
        <v>5</v>
      </c>
    </row>
    <row r="475" spans="1:7" ht="47.25">
      <c r="A475" s="158" t="s">
        <v>542</v>
      </c>
      <c r="B475" s="159">
        <v>917</v>
      </c>
      <c r="C475" s="160">
        <v>1</v>
      </c>
      <c r="D475" s="160">
        <v>13</v>
      </c>
      <c r="E475" s="114" t="s">
        <v>543</v>
      </c>
      <c r="F475" s="115" t="s">
        <v>183</v>
      </c>
      <c r="G475" s="117">
        <v>10</v>
      </c>
    </row>
    <row r="476" spans="1:7" ht="31.5">
      <c r="A476" s="158" t="s">
        <v>190</v>
      </c>
      <c r="B476" s="159">
        <v>917</v>
      </c>
      <c r="C476" s="160">
        <v>1</v>
      </c>
      <c r="D476" s="160">
        <v>13</v>
      </c>
      <c r="E476" s="114" t="s">
        <v>543</v>
      </c>
      <c r="F476" s="115" t="s">
        <v>191</v>
      </c>
      <c r="G476" s="117">
        <v>10</v>
      </c>
    </row>
    <row r="477" spans="1:7" ht="47.25">
      <c r="A477" s="158" t="s">
        <v>544</v>
      </c>
      <c r="B477" s="159">
        <v>917</v>
      </c>
      <c r="C477" s="160">
        <v>1</v>
      </c>
      <c r="D477" s="160">
        <v>13</v>
      </c>
      <c r="E477" s="114" t="s">
        <v>545</v>
      </c>
      <c r="F477" s="115" t="s">
        <v>183</v>
      </c>
      <c r="G477" s="117">
        <v>15</v>
      </c>
    </row>
    <row r="478" spans="1:7" ht="31.5">
      <c r="A478" s="158" t="s">
        <v>190</v>
      </c>
      <c r="B478" s="159">
        <v>917</v>
      </c>
      <c r="C478" s="160">
        <v>1</v>
      </c>
      <c r="D478" s="160">
        <v>13</v>
      </c>
      <c r="E478" s="114" t="s">
        <v>545</v>
      </c>
      <c r="F478" s="115" t="s">
        <v>191</v>
      </c>
      <c r="G478" s="117">
        <v>15</v>
      </c>
    </row>
    <row r="479" spans="1:7">
      <c r="A479" s="158" t="s">
        <v>637</v>
      </c>
      <c r="B479" s="159">
        <v>917</v>
      </c>
      <c r="C479" s="160">
        <v>1</v>
      </c>
      <c r="D479" s="160">
        <v>13</v>
      </c>
      <c r="E479" s="114" t="s">
        <v>638</v>
      </c>
      <c r="F479" s="115" t="s">
        <v>183</v>
      </c>
      <c r="G479" s="117">
        <v>460.4</v>
      </c>
    </row>
    <row r="480" spans="1:7" ht="47.25">
      <c r="A480" s="158" t="s">
        <v>676</v>
      </c>
      <c r="B480" s="159">
        <v>917</v>
      </c>
      <c r="C480" s="160">
        <v>1</v>
      </c>
      <c r="D480" s="160">
        <v>13</v>
      </c>
      <c r="E480" s="114" t="s">
        <v>677</v>
      </c>
      <c r="F480" s="115" t="s">
        <v>183</v>
      </c>
      <c r="G480" s="117">
        <v>460.4</v>
      </c>
    </row>
    <row r="481" spans="1:7" ht="47.25">
      <c r="A481" s="158" t="s">
        <v>678</v>
      </c>
      <c r="B481" s="159">
        <v>917</v>
      </c>
      <c r="C481" s="160">
        <v>1</v>
      </c>
      <c r="D481" s="160">
        <v>13</v>
      </c>
      <c r="E481" s="114" t="s">
        <v>679</v>
      </c>
      <c r="F481" s="115" t="s">
        <v>183</v>
      </c>
      <c r="G481" s="117">
        <v>460.4</v>
      </c>
    </row>
    <row r="482" spans="1:7">
      <c r="A482" s="158" t="s">
        <v>680</v>
      </c>
      <c r="B482" s="159">
        <v>917</v>
      </c>
      <c r="C482" s="160">
        <v>1</v>
      </c>
      <c r="D482" s="160">
        <v>13</v>
      </c>
      <c r="E482" s="114" t="s">
        <v>681</v>
      </c>
      <c r="F482" s="115" t="s">
        <v>183</v>
      </c>
      <c r="G482" s="117">
        <v>460.4</v>
      </c>
    </row>
    <row r="483" spans="1:7" ht="31.5">
      <c r="A483" s="158" t="s">
        <v>190</v>
      </c>
      <c r="B483" s="159">
        <v>917</v>
      </c>
      <c r="C483" s="160">
        <v>1</v>
      </c>
      <c r="D483" s="160">
        <v>13</v>
      </c>
      <c r="E483" s="114" t="s">
        <v>681</v>
      </c>
      <c r="F483" s="115" t="s">
        <v>191</v>
      </c>
      <c r="G483" s="117">
        <v>460.4</v>
      </c>
    </row>
    <row r="484" spans="1:7">
      <c r="A484" s="158" t="s">
        <v>702</v>
      </c>
      <c r="B484" s="159">
        <v>917</v>
      </c>
      <c r="C484" s="160">
        <v>2</v>
      </c>
      <c r="D484" s="160"/>
      <c r="E484" s="114" t="s">
        <v>183</v>
      </c>
      <c r="F484" s="115" t="s">
        <v>183</v>
      </c>
      <c r="G484" s="117">
        <v>36</v>
      </c>
    </row>
    <row r="485" spans="1:7">
      <c r="A485" s="158" t="s">
        <v>669</v>
      </c>
      <c r="B485" s="159">
        <v>917</v>
      </c>
      <c r="C485" s="160">
        <v>2</v>
      </c>
      <c r="D485" s="160">
        <v>4</v>
      </c>
      <c r="E485" s="114" t="s">
        <v>183</v>
      </c>
      <c r="F485" s="115" t="s">
        <v>183</v>
      </c>
      <c r="G485" s="117">
        <v>36</v>
      </c>
    </row>
    <row r="486" spans="1:7">
      <c r="A486" s="158" t="s">
        <v>637</v>
      </c>
      <c r="B486" s="159">
        <v>917</v>
      </c>
      <c r="C486" s="160">
        <v>2</v>
      </c>
      <c r="D486" s="160">
        <v>4</v>
      </c>
      <c r="E486" s="114" t="s">
        <v>638</v>
      </c>
      <c r="F486" s="115" t="s">
        <v>183</v>
      </c>
      <c r="G486" s="117">
        <v>36</v>
      </c>
    </row>
    <row r="487" spans="1:7" ht="31.5">
      <c r="A487" s="158" t="s">
        <v>665</v>
      </c>
      <c r="B487" s="159">
        <v>917</v>
      </c>
      <c r="C487" s="160">
        <v>2</v>
      </c>
      <c r="D487" s="160">
        <v>4</v>
      </c>
      <c r="E487" s="114" t="s">
        <v>666</v>
      </c>
      <c r="F487" s="115" t="s">
        <v>183</v>
      </c>
      <c r="G487" s="117">
        <v>36</v>
      </c>
    </row>
    <row r="488" spans="1:7" ht="63">
      <c r="A488" s="158" t="s">
        <v>667</v>
      </c>
      <c r="B488" s="159">
        <v>917</v>
      </c>
      <c r="C488" s="160">
        <v>2</v>
      </c>
      <c r="D488" s="160">
        <v>4</v>
      </c>
      <c r="E488" s="114" t="s">
        <v>668</v>
      </c>
      <c r="F488" s="115" t="s">
        <v>183</v>
      </c>
      <c r="G488" s="117">
        <v>36</v>
      </c>
    </row>
    <row r="489" spans="1:7" ht="31.5">
      <c r="A489" s="158" t="s">
        <v>190</v>
      </c>
      <c r="B489" s="159">
        <v>917</v>
      </c>
      <c r="C489" s="160">
        <v>2</v>
      </c>
      <c r="D489" s="160">
        <v>4</v>
      </c>
      <c r="E489" s="114" t="s">
        <v>668</v>
      </c>
      <c r="F489" s="115" t="s">
        <v>191</v>
      </c>
      <c r="G489" s="117">
        <v>36</v>
      </c>
    </row>
    <row r="490" spans="1:7">
      <c r="A490" s="158" t="s">
        <v>704</v>
      </c>
      <c r="B490" s="159">
        <v>917</v>
      </c>
      <c r="C490" s="160">
        <v>4</v>
      </c>
      <c r="D490" s="160"/>
      <c r="E490" s="114" t="s">
        <v>183</v>
      </c>
      <c r="F490" s="115" t="s">
        <v>183</v>
      </c>
      <c r="G490" s="117">
        <v>1159.2</v>
      </c>
    </row>
    <row r="491" spans="1:7">
      <c r="A491" s="158" t="s">
        <v>363</v>
      </c>
      <c r="B491" s="159">
        <v>917</v>
      </c>
      <c r="C491" s="160">
        <v>4</v>
      </c>
      <c r="D491" s="160">
        <v>5</v>
      </c>
      <c r="E491" s="114" t="s">
        <v>183</v>
      </c>
      <c r="F491" s="115" t="s">
        <v>183</v>
      </c>
      <c r="G491" s="117">
        <v>1159.2</v>
      </c>
    </row>
    <row r="492" spans="1:7" ht="47.25">
      <c r="A492" s="158" t="s">
        <v>343</v>
      </c>
      <c r="B492" s="159">
        <v>917</v>
      </c>
      <c r="C492" s="160">
        <v>4</v>
      </c>
      <c r="D492" s="160">
        <v>5</v>
      </c>
      <c r="E492" s="114" t="s">
        <v>344</v>
      </c>
      <c r="F492" s="115" t="s">
        <v>183</v>
      </c>
      <c r="G492" s="117">
        <v>1159.2</v>
      </c>
    </row>
    <row r="493" spans="1:7" ht="47.25">
      <c r="A493" s="158" t="s">
        <v>357</v>
      </c>
      <c r="B493" s="159">
        <v>917</v>
      </c>
      <c r="C493" s="160">
        <v>4</v>
      </c>
      <c r="D493" s="160">
        <v>5</v>
      </c>
      <c r="E493" s="114" t="s">
        <v>358</v>
      </c>
      <c r="F493" s="115" t="s">
        <v>183</v>
      </c>
      <c r="G493" s="117">
        <v>1159.2</v>
      </c>
    </row>
    <row r="494" spans="1:7" ht="31.5">
      <c r="A494" s="158" t="s">
        <v>359</v>
      </c>
      <c r="B494" s="159">
        <v>917</v>
      </c>
      <c r="C494" s="160">
        <v>4</v>
      </c>
      <c r="D494" s="160">
        <v>5</v>
      </c>
      <c r="E494" s="114" t="s">
        <v>360</v>
      </c>
      <c r="F494" s="115" t="s">
        <v>183</v>
      </c>
      <c r="G494" s="117">
        <v>1159.2</v>
      </c>
    </row>
    <row r="495" spans="1:7" ht="63">
      <c r="A495" s="158" t="s">
        <v>361</v>
      </c>
      <c r="B495" s="159">
        <v>917</v>
      </c>
      <c r="C495" s="160">
        <v>4</v>
      </c>
      <c r="D495" s="160">
        <v>5</v>
      </c>
      <c r="E495" s="114" t="s">
        <v>362</v>
      </c>
      <c r="F495" s="115" t="s">
        <v>183</v>
      </c>
      <c r="G495" s="117">
        <v>1159.2</v>
      </c>
    </row>
    <row r="496" spans="1:7" ht="31.5">
      <c r="A496" s="158" t="s">
        <v>190</v>
      </c>
      <c r="B496" s="159">
        <v>917</v>
      </c>
      <c r="C496" s="160">
        <v>4</v>
      </c>
      <c r="D496" s="160">
        <v>5</v>
      </c>
      <c r="E496" s="114" t="s">
        <v>362</v>
      </c>
      <c r="F496" s="115" t="s">
        <v>191</v>
      </c>
      <c r="G496" s="117">
        <v>1159.2</v>
      </c>
    </row>
    <row r="497" spans="1:7">
      <c r="A497" s="158" t="s">
        <v>706</v>
      </c>
      <c r="B497" s="159">
        <v>917</v>
      </c>
      <c r="C497" s="160">
        <v>7</v>
      </c>
      <c r="D497" s="160"/>
      <c r="E497" s="114" t="s">
        <v>183</v>
      </c>
      <c r="F497" s="115" t="s">
        <v>183</v>
      </c>
      <c r="G497" s="117">
        <v>370.1</v>
      </c>
    </row>
    <row r="498" spans="1:7" ht="31.5">
      <c r="A498" s="158" t="s">
        <v>199</v>
      </c>
      <c r="B498" s="159">
        <v>917</v>
      </c>
      <c r="C498" s="160">
        <v>7</v>
      </c>
      <c r="D498" s="160">
        <v>5</v>
      </c>
      <c r="E498" s="114" t="s">
        <v>183</v>
      </c>
      <c r="F498" s="115" t="s">
        <v>183</v>
      </c>
      <c r="G498" s="117">
        <v>120.1</v>
      </c>
    </row>
    <row r="499" spans="1:7" ht="47.25">
      <c r="A499" s="158" t="s">
        <v>455</v>
      </c>
      <c r="B499" s="159">
        <v>917</v>
      </c>
      <c r="C499" s="160">
        <v>7</v>
      </c>
      <c r="D499" s="160">
        <v>5</v>
      </c>
      <c r="E499" s="114" t="s">
        <v>456</v>
      </c>
      <c r="F499" s="115" t="s">
        <v>183</v>
      </c>
      <c r="G499" s="117">
        <v>120.1</v>
      </c>
    </row>
    <row r="500" spans="1:7" ht="31.5">
      <c r="A500" s="158" t="s">
        <v>457</v>
      </c>
      <c r="B500" s="159">
        <v>917</v>
      </c>
      <c r="C500" s="160">
        <v>7</v>
      </c>
      <c r="D500" s="160">
        <v>5</v>
      </c>
      <c r="E500" s="114" t="s">
        <v>458</v>
      </c>
      <c r="F500" s="115" t="s">
        <v>183</v>
      </c>
      <c r="G500" s="117">
        <v>120.1</v>
      </c>
    </row>
    <row r="501" spans="1:7" ht="47.25">
      <c r="A501" s="158" t="s">
        <v>459</v>
      </c>
      <c r="B501" s="159">
        <v>917</v>
      </c>
      <c r="C501" s="160">
        <v>7</v>
      </c>
      <c r="D501" s="160">
        <v>5</v>
      </c>
      <c r="E501" s="114" t="s">
        <v>460</v>
      </c>
      <c r="F501" s="115" t="s">
        <v>183</v>
      </c>
      <c r="G501" s="117">
        <v>103.5</v>
      </c>
    </row>
    <row r="502" spans="1:7" ht="31.5">
      <c r="A502" s="158" t="s">
        <v>461</v>
      </c>
      <c r="B502" s="159">
        <v>917</v>
      </c>
      <c r="C502" s="160">
        <v>7</v>
      </c>
      <c r="D502" s="160">
        <v>5</v>
      </c>
      <c r="E502" s="114" t="s">
        <v>462</v>
      </c>
      <c r="F502" s="115" t="s">
        <v>183</v>
      </c>
      <c r="G502" s="117">
        <v>10</v>
      </c>
    </row>
    <row r="503" spans="1:7" ht="31.5">
      <c r="A503" s="158" t="s">
        <v>190</v>
      </c>
      <c r="B503" s="159">
        <v>917</v>
      </c>
      <c r="C503" s="160">
        <v>7</v>
      </c>
      <c r="D503" s="160">
        <v>5</v>
      </c>
      <c r="E503" s="114" t="s">
        <v>462</v>
      </c>
      <c r="F503" s="115" t="s">
        <v>191</v>
      </c>
      <c r="G503" s="117">
        <v>10</v>
      </c>
    </row>
    <row r="504" spans="1:7" ht="31.5">
      <c r="A504" s="158" t="s">
        <v>463</v>
      </c>
      <c r="B504" s="159">
        <v>917</v>
      </c>
      <c r="C504" s="160">
        <v>7</v>
      </c>
      <c r="D504" s="160">
        <v>5</v>
      </c>
      <c r="E504" s="114" t="s">
        <v>464</v>
      </c>
      <c r="F504" s="115" t="s">
        <v>183</v>
      </c>
      <c r="G504" s="117">
        <v>63.5</v>
      </c>
    </row>
    <row r="505" spans="1:7" ht="31.5">
      <c r="A505" s="158" t="s">
        <v>190</v>
      </c>
      <c r="B505" s="159">
        <v>917</v>
      </c>
      <c r="C505" s="160">
        <v>7</v>
      </c>
      <c r="D505" s="160">
        <v>5</v>
      </c>
      <c r="E505" s="114" t="s">
        <v>464</v>
      </c>
      <c r="F505" s="115" t="s">
        <v>191</v>
      </c>
      <c r="G505" s="117">
        <v>63.5</v>
      </c>
    </row>
    <row r="506" spans="1:7" ht="47.25">
      <c r="A506" s="158" t="s">
        <v>465</v>
      </c>
      <c r="B506" s="159">
        <v>917</v>
      </c>
      <c r="C506" s="160">
        <v>7</v>
      </c>
      <c r="D506" s="160">
        <v>5</v>
      </c>
      <c r="E506" s="114" t="s">
        <v>466</v>
      </c>
      <c r="F506" s="115" t="s">
        <v>183</v>
      </c>
      <c r="G506" s="117">
        <v>30</v>
      </c>
    </row>
    <row r="507" spans="1:7" ht="31.5">
      <c r="A507" s="158" t="s">
        <v>190</v>
      </c>
      <c r="B507" s="159">
        <v>917</v>
      </c>
      <c r="C507" s="160">
        <v>7</v>
      </c>
      <c r="D507" s="160">
        <v>5</v>
      </c>
      <c r="E507" s="114" t="s">
        <v>466</v>
      </c>
      <c r="F507" s="115" t="s">
        <v>191</v>
      </c>
      <c r="G507" s="117">
        <v>30</v>
      </c>
    </row>
    <row r="508" spans="1:7" ht="31.5">
      <c r="A508" s="158" t="s">
        <v>488</v>
      </c>
      <c r="B508" s="159">
        <v>917</v>
      </c>
      <c r="C508" s="160">
        <v>7</v>
      </c>
      <c r="D508" s="160">
        <v>5</v>
      </c>
      <c r="E508" s="114" t="s">
        <v>489</v>
      </c>
      <c r="F508" s="115" t="s">
        <v>183</v>
      </c>
      <c r="G508" s="117">
        <v>16.600000000000001</v>
      </c>
    </row>
    <row r="509" spans="1:7" ht="63">
      <c r="A509" s="158" t="s">
        <v>495</v>
      </c>
      <c r="B509" s="159">
        <v>917</v>
      </c>
      <c r="C509" s="160">
        <v>7</v>
      </c>
      <c r="D509" s="160">
        <v>5</v>
      </c>
      <c r="E509" s="114" t="s">
        <v>496</v>
      </c>
      <c r="F509" s="115" t="s">
        <v>183</v>
      </c>
      <c r="G509" s="117">
        <v>16.600000000000001</v>
      </c>
    </row>
    <row r="510" spans="1:7" ht="31.5">
      <c r="A510" s="158" t="s">
        <v>190</v>
      </c>
      <c r="B510" s="159">
        <v>917</v>
      </c>
      <c r="C510" s="160">
        <v>7</v>
      </c>
      <c r="D510" s="160">
        <v>5</v>
      </c>
      <c r="E510" s="114" t="s">
        <v>496</v>
      </c>
      <c r="F510" s="115" t="s">
        <v>191</v>
      </c>
      <c r="G510" s="117">
        <v>16.600000000000001</v>
      </c>
    </row>
    <row r="511" spans="1:7">
      <c r="A511" s="158" t="s">
        <v>289</v>
      </c>
      <c r="B511" s="159">
        <v>917</v>
      </c>
      <c r="C511" s="160">
        <v>7</v>
      </c>
      <c r="D511" s="160">
        <v>7</v>
      </c>
      <c r="E511" s="114" t="s">
        <v>183</v>
      </c>
      <c r="F511" s="115" t="s">
        <v>183</v>
      </c>
      <c r="G511" s="117">
        <v>250</v>
      </c>
    </row>
    <row r="512" spans="1:7" ht="47.25">
      <c r="A512" s="158" t="s">
        <v>552</v>
      </c>
      <c r="B512" s="159">
        <v>917</v>
      </c>
      <c r="C512" s="160">
        <v>7</v>
      </c>
      <c r="D512" s="160">
        <v>7</v>
      </c>
      <c r="E512" s="114" t="s">
        <v>553</v>
      </c>
      <c r="F512" s="115" t="s">
        <v>183</v>
      </c>
      <c r="G512" s="117">
        <v>250</v>
      </c>
    </row>
    <row r="513" spans="1:7" ht="31.5">
      <c r="A513" s="158" t="s">
        <v>554</v>
      </c>
      <c r="B513" s="159">
        <v>917</v>
      </c>
      <c r="C513" s="160">
        <v>7</v>
      </c>
      <c r="D513" s="160">
        <v>7</v>
      </c>
      <c r="E513" s="114" t="s">
        <v>555</v>
      </c>
      <c r="F513" s="115" t="s">
        <v>183</v>
      </c>
      <c r="G513" s="117">
        <v>166</v>
      </c>
    </row>
    <row r="514" spans="1:7" ht="47.25">
      <c r="A514" s="158" t="s">
        <v>556</v>
      </c>
      <c r="B514" s="159">
        <v>917</v>
      </c>
      <c r="C514" s="160">
        <v>7</v>
      </c>
      <c r="D514" s="160">
        <v>7</v>
      </c>
      <c r="E514" s="114" t="s">
        <v>557</v>
      </c>
      <c r="F514" s="115" t="s">
        <v>183</v>
      </c>
      <c r="G514" s="117">
        <v>166</v>
      </c>
    </row>
    <row r="515" spans="1:7" ht="47.25">
      <c r="A515" s="158" t="s">
        <v>558</v>
      </c>
      <c r="B515" s="159">
        <v>917</v>
      </c>
      <c r="C515" s="160">
        <v>7</v>
      </c>
      <c r="D515" s="160">
        <v>7</v>
      </c>
      <c r="E515" s="114" t="s">
        <v>559</v>
      </c>
      <c r="F515" s="115" t="s">
        <v>183</v>
      </c>
      <c r="G515" s="117">
        <v>146</v>
      </c>
    </row>
    <row r="516" spans="1:7" ht="31.5">
      <c r="A516" s="158" t="s">
        <v>190</v>
      </c>
      <c r="B516" s="159">
        <v>917</v>
      </c>
      <c r="C516" s="160">
        <v>7</v>
      </c>
      <c r="D516" s="160">
        <v>7</v>
      </c>
      <c r="E516" s="114" t="s">
        <v>559</v>
      </c>
      <c r="F516" s="115" t="s">
        <v>191</v>
      </c>
      <c r="G516" s="117">
        <v>146</v>
      </c>
    </row>
    <row r="517" spans="1:7" ht="47.25">
      <c r="A517" s="158" t="s">
        <v>560</v>
      </c>
      <c r="B517" s="159">
        <v>917</v>
      </c>
      <c r="C517" s="160">
        <v>7</v>
      </c>
      <c r="D517" s="160">
        <v>7</v>
      </c>
      <c r="E517" s="114" t="s">
        <v>561</v>
      </c>
      <c r="F517" s="115" t="s">
        <v>183</v>
      </c>
      <c r="G517" s="117">
        <v>20</v>
      </c>
    </row>
    <row r="518" spans="1:7" ht="31.5">
      <c r="A518" s="158" t="s">
        <v>190</v>
      </c>
      <c r="B518" s="159">
        <v>917</v>
      </c>
      <c r="C518" s="160">
        <v>7</v>
      </c>
      <c r="D518" s="160">
        <v>7</v>
      </c>
      <c r="E518" s="114" t="s">
        <v>561</v>
      </c>
      <c r="F518" s="115" t="s">
        <v>191</v>
      </c>
      <c r="G518" s="117">
        <v>20</v>
      </c>
    </row>
    <row r="519" spans="1:7" ht="63">
      <c r="A519" s="158" t="s">
        <v>589</v>
      </c>
      <c r="B519" s="159">
        <v>917</v>
      </c>
      <c r="C519" s="160">
        <v>7</v>
      </c>
      <c r="D519" s="160">
        <v>7</v>
      </c>
      <c r="E519" s="114" t="s">
        <v>590</v>
      </c>
      <c r="F519" s="115" t="s">
        <v>183</v>
      </c>
      <c r="G519" s="117">
        <v>84</v>
      </c>
    </row>
    <row r="520" spans="1:7" ht="47.25">
      <c r="A520" s="158" t="s">
        <v>591</v>
      </c>
      <c r="B520" s="159">
        <v>917</v>
      </c>
      <c r="C520" s="160">
        <v>7</v>
      </c>
      <c r="D520" s="160">
        <v>7</v>
      </c>
      <c r="E520" s="114" t="s">
        <v>592</v>
      </c>
      <c r="F520" s="115" t="s">
        <v>183</v>
      </c>
      <c r="G520" s="117">
        <v>84</v>
      </c>
    </row>
    <row r="521" spans="1:7" ht="31.5">
      <c r="A521" s="158" t="s">
        <v>593</v>
      </c>
      <c r="B521" s="159">
        <v>917</v>
      </c>
      <c r="C521" s="160">
        <v>7</v>
      </c>
      <c r="D521" s="160">
        <v>7</v>
      </c>
      <c r="E521" s="114" t="s">
        <v>594</v>
      </c>
      <c r="F521" s="115" t="s">
        <v>183</v>
      </c>
      <c r="G521" s="117">
        <v>48</v>
      </c>
    </row>
    <row r="522" spans="1:7" ht="31.5">
      <c r="A522" s="158" t="s">
        <v>190</v>
      </c>
      <c r="B522" s="159">
        <v>917</v>
      </c>
      <c r="C522" s="160">
        <v>7</v>
      </c>
      <c r="D522" s="160">
        <v>7</v>
      </c>
      <c r="E522" s="114" t="s">
        <v>594</v>
      </c>
      <c r="F522" s="115" t="s">
        <v>191</v>
      </c>
      <c r="G522" s="117">
        <v>48</v>
      </c>
    </row>
    <row r="523" spans="1:7" ht="31.5">
      <c r="A523" s="158" t="s">
        <v>595</v>
      </c>
      <c r="B523" s="159">
        <v>917</v>
      </c>
      <c r="C523" s="160">
        <v>7</v>
      </c>
      <c r="D523" s="160">
        <v>7</v>
      </c>
      <c r="E523" s="114" t="s">
        <v>596</v>
      </c>
      <c r="F523" s="115" t="s">
        <v>183</v>
      </c>
      <c r="G523" s="117">
        <v>36</v>
      </c>
    </row>
    <row r="524" spans="1:7" ht="31.5">
      <c r="A524" s="158" t="s">
        <v>190</v>
      </c>
      <c r="B524" s="159">
        <v>917</v>
      </c>
      <c r="C524" s="160">
        <v>7</v>
      </c>
      <c r="D524" s="160">
        <v>7</v>
      </c>
      <c r="E524" s="114" t="s">
        <v>596</v>
      </c>
      <c r="F524" s="115" t="s">
        <v>191</v>
      </c>
      <c r="G524" s="117">
        <v>36</v>
      </c>
    </row>
    <row r="525" spans="1:7">
      <c r="A525" s="158" t="s">
        <v>708</v>
      </c>
      <c r="B525" s="159">
        <v>917</v>
      </c>
      <c r="C525" s="160">
        <v>9</v>
      </c>
      <c r="D525" s="160"/>
      <c r="E525" s="114" t="s">
        <v>183</v>
      </c>
      <c r="F525" s="115" t="s">
        <v>183</v>
      </c>
      <c r="G525" s="117">
        <v>299</v>
      </c>
    </row>
    <row r="526" spans="1:7">
      <c r="A526" s="158" t="s">
        <v>603</v>
      </c>
      <c r="B526" s="159">
        <v>917</v>
      </c>
      <c r="C526" s="160">
        <v>9</v>
      </c>
      <c r="D526" s="160">
        <v>9</v>
      </c>
      <c r="E526" s="114" t="s">
        <v>183</v>
      </c>
      <c r="F526" s="115" t="s">
        <v>183</v>
      </c>
      <c r="G526" s="117">
        <v>299</v>
      </c>
    </row>
    <row r="527" spans="1:7" ht="47.25">
      <c r="A527" s="158" t="s">
        <v>597</v>
      </c>
      <c r="B527" s="159">
        <v>917</v>
      </c>
      <c r="C527" s="160">
        <v>9</v>
      </c>
      <c r="D527" s="160">
        <v>9</v>
      </c>
      <c r="E527" s="114" t="s">
        <v>598</v>
      </c>
      <c r="F527" s="115" t="s">
        <v>183</v>
      </c>
      <c r="G527" s="117">
        <v>299</v>
      </c>
    </row>
    <row r="528" spans="1:7" ht="47.25">
      <c r="A528" s="158" t="s">
        <v>599</v>
      </c>
      <c r="B528" s="159">
        <v>917</v>
      </c>
      <c r="C528" s="160">
        <v>9</v>
      </c>
      <c r="D528" s="160">
        <v>9</v>
      </c>
      <c r="E528" s="114" t="s">
        <v>600</v>
      </c>
      <c r="F528" s="115" t="s">
        <v>183</v>
      </c>
      <c r="G528" s="117">
        <v>299</v>
      </c>
    </row>
    <row r="529" spans="1:7" ht="47.25">
      <c r="A529" s="158" t="s">
        <v>601</v>
      </c>
      <c r="B529" s="159">
        <v>917</v>
      </c>
      <c r="C529" s="160">
        <v>9</v>
      </c>
      <c r="D529" s="160">
        <v>9</v>
      </c>
      <c r="E529" s="114" t="s">
        <v>602</v>
      </c>
      <c r="F529" s="115" t="s">
        <v>183</v>
      </c>
      <c r="G529" s="117">
        <v>50</v>
      </c>
    </row>
    <row r="530" spans="1:7">
      <c r="A530" s="158" t="s">
        <v>284</v>
      </c>
      <c r="B530" s="159">
        <v>917</v>
      </c>
      <c r="C530" s="160">
        <v>9</v>
      </c>
      <c r="D530" s="160">
        <v>9</v>
      </c>
      <c r="E530" s="114" t="s">
        <v>602</v>
      </c>
      <c r="F530" s="115" t="s">
        <v>285</v>
      </c>
      <c r="G530" s="117">
        <v>50</v>
      </c>
    </row>
    <row r="531" spans="1:7" ht="31.5">
      <c r="A531" s="158" t="s">
        <v>604</v>
      </c>
      <c r="B531" s="159">
        <v>917</v>
      </c>
      <c r="C531" s="160">
        <v>9</v>
      </c>
      <c r="D531" s="160">
        <v>9</v>
      </c>
      <c r="E531" s="114" t="s">
        <v>605</v>
      </c>
      <c r="F531" s="115" t="s">
        <v>183</v>
      </c>
      <c r="G531" s="117">
        <v>20</v>
      </c>
    </row>
    <row r="532" spans="1:7" ht="31.5">
      <c r="A532" s="158" t="s">
        <v>190</v>
      </c>
      <c r="B532" s="159">
        <v>917</v>
      </c>
      <c r="C532" s="160">
        <v>9</v>
      </c>
      <c r="D532" s="160">
        <v>9</v>
      </c>
      <c r="E532" s="114" t="s">
        <v>605</v>
      </c>
      <c r="F532" s="115" t="s">
        <v>191</v>
      </c>
      <c r="G532" s="117">
        <v>20</v>
      </c>
    </row>
    <row r="533" spans="1:7" ht="31.5">
      <c r="A533" s="158" t="s">
        <v>606</v>
      </c>
      <c r="B533" s="159">
        <v>917</v>
      </c>
      <c r="C533" s="160">
        <v>9</v>
      </c>
      <c r="D533" s="160">
        <v>9</v>
      </c>
      <c r="E533" s="114" t="s">
        <v>607</v>
      </c>
      <c r="F533" s="115" t="s">
        <v>183</v>
      </c>
      <c r="G533" s="117">
        <v>229</v>
      </c>
    </row>
    <row r="534" spans="1:7" ht="31.5">
      <c r="A534" s="158" t="s">
        <v>190</v>
      </c>
      <c r="B534" s="159">
        <v>917</v>
      </c>
      <c r="C534" s="160">
        <v>9</v>
      </c>
      <c r="D534" s="160">
        <v>9</v>
      </c>
      <c r="E534" s="114" t="s">
        <v>607</v>
      </c>
      <c r="F534" s="115" t="s">
        <v>191</v>
      </c>
      <c r="G534" s="117">
        <v>229</v>
      </c>
    </row>
    <row r="535" spans="1:7">
      <c r="A535" s="158" t="s">
        <v>709</v>
      </c>
      <c r="B535" s="159">
        <v>917</v>
      </c>
      <c r="C535" s="160">
        <v>10</v>
      </c>
      <c r="D535" s="160"/>
      <c r="E535" s="114" t="s">
        <v>183</v>
      </c>
      <c r="F535" s="115" t="s">
        <v>183</v>
      </c>
      <c r="G535" s="117">
        <v>7516.4</v>
      </c>
    </row>
    <row r="536" spans="1:7">
      <c r="A536" s="158" t="s">
        <v>471</v>
      </c>
      <c r="B536" s="159">
        <v>917</v>
      </c>
      <c r="C536" s="160">
        <v>10</v>
      </c>
      <c r="D536" s="160">
        <v>1</v>
      </c>
      <c r="E536" s="114" t="s">
        <v>183</v>
      </c>
      <c r="F536" s="115" t="s">
        <v>183</v>
      </c>
      <c r="G536" s="117">
        <v>5795.8</v>
      </c>
    </row>
    <row r="537" spans="1:7" ht="47.25">
      <c r="A537" s="158" t="s">
        <v>455</v>
      </c>
      <c r="B537" s="159">
        <v>917</v>
      </c>
      <c r="C537" s="160">
        <v>10</v>
      </c>
      <c r="D537" s="160">
        <v>1</v>
      </c>
      <c r="E537" s="114" t="s">
        <v>456</v>
      </c>
      <c r="F537" s="115" t="s">
        <v>183</v>
      </c>
      <c r="G537" s="117">
        <v>5795.8</v>
      </c>
    </row>
    <row r="538" spans="1:7" ht="31.5">
      <c r="A538" s="158" t="s">
        <v>457</v>
      </c>
      <c r="B538" s="159">
        <v>917</v>
      </c>
      <c r="C538" s="160">
        <v>10</v>
      </c>
      <c r="D538" s="160">
        <v>1</v>
      </c>
      <c r="E538" s="114" t="s">
        <v>458</v>
      </c>
      <c r="F538" s="115" t="s">
        <v>183</v>
      </c>
      <c r="G538" s="117">
        <v>5795.8</v>
      </c>
    </row>
    <row r="539" spans="1:7" ht="31.5">
      <c r="A539" s="158" t="s">
        <v>467</v>
      </c>
      <c r="B539" s="159">
        <v>917</v>
      </c>
      <c r="C539" s="160">
        <v>10</v>
      </c>
      <c r="D539" s="160">
        <v>1</v>
      </c>
      <c r="E539" s="114" t="s">
        <v>468</v>
      </c>
      <c r="F539" s="115" t="s">
        <v>183</v>
      </c>
      <c r="G539" s="117">
        <v>5795.8</v>
      </c>
    </row>
    <row r="540" spans="1:7" ht="94.5">
      <c r="A540" s="158" t="s">
        <v>469</v>
      </c>
      <c r="B540" s="159">
        <v>917</v>
      </c>
      <c r="C540" s="160">
        <v>10</v>
      </c>
      <c r="D540" s="160">
        <v>1</v>
      </c>
      <c r="E540" s="114" t="s">
        <v>470</v>
      </c>
      <c r="F540" s="115" t="s">
        <v>183</v>
      </c>
      <c r="G540" s="117">
        <v>5795.8</v>
      </c>
    </row>
    <row r="541" spans="1:7">
      <c r="A541" s="158" t="s">
        <v>284</v>
      </c>
      <c r="B541" s="159">
        <v>917</v>
      </c>
      <c r="C541" s="160">
        <v>10</v>
      </c>
      <c r="D541" s="160">
        <v>1</v>
      </c>
      <c r="E541" s="114" t="s">
        <v>470</v>
      </c>
      <c r="F541" s="115" t="s">
        <v>285</v>
      </c>
      <c r="G541" s="117">
        <v>5795.8</v>
      </c>
    </row>
    <row r="542" spans="1:7">
      <c r="A542" s="158" t="s">
        <v>384</v>
      </c>
      <c r="B542" s="159">
        <v>917</v>
      </c>
      <c r="C542" s="160">
        <v>10</v>
      </c>
      <c r="D542" s="160">
        <v>3</v>
      </c>
      <c r="E542" s="114" t="s">
        <v>183</v>
      </c>
      <c r="F542" s="115" t="s">
        <v>183</v>
      </c>
      <c r="G542" s="117">
        <v>1615.6</v>
      </c>
    </row>
    <row r="543" spans="1:7" ht="47.25">
      <c r="A543" s="158" t="s">
        <v>552</v>
      </c>
      <c r="B543" s="159">
        <v>917</v>
      </c>
      <c r="C543" s="160">
        <v>10</v>
      </c>
      <c r="D543" s="160">
        <v>3</v>
      </c>
      <c r="E543" s="114" t="s">
        <v>553</v>
      </c>
      <c r="F543" s="115" t="s">
        <v>183</v>
      </c>
      <c r="G543" s="117">
        <v>1615.6</v>
      </c>
    </row>
    <row r="544" spans="1:7" ht="31.5">
      <c r="A544" s="158" t="s">
        <v>581</v>
      </c>
      <c r="B544" s="159">
        <v>917</v>
      </c>
      <c r="C544" s="160">
        <v>10</v>
      </c>
      <c r="D544" s="160">
        <v>3</v>
      </c>
      <c r="E544" s="114" t="s">
        <v>582</v>
      </c>
      <c r="F544" s="115" t="s">
        <v>183</v>
      </c>
      <c r="G544" s="117">
        <v>1615.6</v>
      </c>
    </row>
    <row r="545" spans="1:7" ht="31.5">
      <c r="A545" s="158" t="s">
        <v>583</v>
      </c>
      <c r="B545" s="159">
        <v>917</v>
      </c>
      <c r="C545" s="160">
        <v>10</v>
      </c>
      <c r="D545" s="160">
        <v>3</v>
      </c>
      <c r="E545" s="114" t="s">
        <v>584</v>
      </c>
      <c r="F545" s="115" t="s">
        <v>183</v>
      </c>
      <c r="G545" s="117">
        <v>1615.6</v>
      </c>
    </row>
    <row r="546" spans="1:7" ht="46.5" customHeight="1">
      <c r="A546" s="158" t="s">
        <v>585</v>
      </c>
      <c r="B546" s="159">
        <v>917</v>
      </c>
      <c r="C546" s="160">
        <v>10</v>
      </c>
      <c r="D546" s="160">
        <v>3</v>
      </c>
      <c r="E546" s="114" t="s">
        <v>586</v>
      </c>
      <c r="F546" s="115" t="s">
        <v>183</v>
      </c>
      <c r="G546" s="117">
        <v>25</v>
      </c>
    </row>
    <row r="547" spans="1:7">
      <c r="A547" s="158" t="s">
        <v>284</v>
      </c>
      <c r="B547" s="159">
        <v>917</v>
      </c>
      <c r="C547" s="160">
        <v>10</v>
      </c>
      <c r="D547" s="160">
        <v>3</v>
      </c>
      <c r="E547" s="114" t="s">
        <v>586</v>
      </c>
      <c r="F547" s="115" t="s">
        <v>285</v>
      </c>
      <c r="G547" s="117">
        <v>25</v>
      </c>
    </row>
    <row r="548" spans="1:7" ht="31.5">
      <c r="A548" s="158" t="s">
        <v>587</v>
      </c>
      <c r="B548" s="159">
        <v>917</v>
      </c>
      <c r="C548" s="160">
        <v>10</v>
      </c>
      <c r="D548" s="160">
        <v>3</v>
      </c>
      <c r="E548" s="114" t="s">
        <v>588</v>
      </c>
      <c r="F548" s="115" t="s">
        <v>183</v>
      </c>
      <c r="G548" s="117">
        <v>1590.6</v>
      </c>
    </row>
    <row r="549" spans="1:7">
      <c r="A549" s="158" t="s">
        <v>284</v>
      </c>
      <c r="B549" s="159">
        <v>917</v>
      </c>
      <c r="C549" s="160">
        <v>10</v>
      </c>
      <c r="D549" s="160">
        <v>3</v>
      </c>
      <c r="E549" s="114" t="s">
        <v>588</v>
      </c>
      <c r="F549" s="115" t="s">
        <v>285</v>
      </c>
      <c r="G549" s="117">
        <v>1590.6</v>
      </c>
    </row>
    <row r="550" spans="1:7">
      <c r="A550" s="158" t="s">
        <v>620</v>
      </c>
      <c r="B550" s="159">
        <v>917</v>
      </c>
      <c r="C550" s="160">
        <v>10</v>
      </c>
      <c r="D550" s="160">
        <v>6</v>
      </c>
      <c r="E550" s="114" t="s">
        <v>183</v>
      </c>
      <c r="F550" s="115" t="s">
        <v>183</v>
      </c>
      <c r="G550" s="117">
        <v>105</v>
      </c>
    </row>
    <row r="551" spans="1:7" ht="47.25">
      <c r="A551" s="158" t="s">
        <v>608</v>
      </c>
      <c r="B551" s="159">
        <v>917</v>
      </c>
      <c r="C551" s="160">
        <v>10</v>
      </c>
      <c r="D551" s="160">
        <v>6</v>
      </c>
      <c r="E551" s="114" t="s">
        <v>609</v>
      </c>
      <c r="F551" s="115" t="s">
        <v>183</v>
      </c>
      <c r="G551" s="117">
        <v>105</v>
      </c>
    </row>
    <row r="552" spans="1:7" ht="47.25">
      <c r="A552" s="158" t="s">
        <v>610</v>
      </c>
      <c r="B552" s="159">
        <v>917</v>
      </c>
      <c r="C552" s="160">
        <v>10</v>
      </c>
      <c r="D552" s="160">
        <v>6</v>
      </c>
      <c r="E552" s="114" t="s">
        <v>611</v>
      </c>
      <c r="F552" s="115" t="s">
        <v>183</v>
      </c>
      <c r="G552" s="117">
        <v>5</v>
      </c>
    </row>
    <row r="553" spans="1:7" ht="63" customHeight="1">
      <c r="A553" s="158" t="s">
        <v>616</v>
      </c>
      <c r="B553" s="159">
        <v>917</v>
      </c>
      <c r="C553" s="160">
        <v>10</v>
      </c>
      <c r="D553" s="160">
        <v>6</v>
      </c>
      <c r="E553" s="114" t="s">
        <v>617</v>
      </c>
      <c r="F553" s="115" t="s">
        <v>183</v>
      </c>
      <c r="G553" s="117">
        <v>5</v>
      </c>
    </row>
    <row r="554" spans="1:7" ht="31.5">
      <c r="A554" s="158" t="s">
        <v>618</v>
      </c>
      <c r="B554" s="159">
        <v>917</v>
      </c>
      <c r="C554" s="160">
        <v>10</v>
      </c>
      <c r="D554" s="160">
        <v>6</v>
      </c>
      <c r="E554" s="114" t="s">
        <v>619</v>
      </c>
      <c r="F554" s="115" t="s">
        <v>183</v>
      </c>
      <c r="G554" s="117">
        <v>5</v>
      </c>
    </row>
    <row r="555" spans="1:7" ht="31.5">
      <c r="A555" s="158" t="s">
        <v>190</v>
      </c>
      <c r="B555" s="159">
        <v>917</v>
      </c>
      <c r="C555" s="160">
        <v>10</v>
      </c>
      <c r="D555" s="160">
        <v>6</v>
      </c>
      <c r="E555" s="114" t="s">
        <v>619</v>
      </c>
      <c r="F555" s="115" t="s">
        <v>191</v>
      </c>
      <c r="G555" s="117">
        <v>5</v>
      </c>
    </row>
    <row r="556" spans="1:7" ht="47.25">
      <c r="A556" s="158" t="s">
        <v>621</v>
      </c>
      <c r="B556" s="159">
        <v>917</v>
      </c>
      <c r="C556" s="160">
        <v>10</v>
      </c>
      <c r="D556" s="160">
        <v>6</v>
      </c>
      <c r="E556" s="114" t="s">
        <v>622</v>
      </c>
      <c r="F556" s="115" t="s">
        <v>183</v>
      </c>
      <c r="G556" s="117">
        <v>100</v>
      </c>
    </row>
    <row r="557" spans="1:7" ht="30.75" customHeight="1">
      <c r="A557" s="158" t="s">
        <v>623</v>
      </c>
      <c r="B557" s="159">
        <v>917</v>
      </c>
      <c r="C557" s="160">
        <v>10</v>
      </c>
      <c r="D557" s="160">
        <v>6</v>
      </c>
      <c r="E557" s="114" t="s">
        <v>624</v>
      </c>
      <c r="F557" s="115" t="s">
        <v>183</v>
      </c>
      <c r="G557" s="117">
        <v>100</v>
      </c>
    </row>
    <row r="558" spans="1:7" ht="31.5">
      <c r="A558" s="158" t="s">
        <v>625</v>
      </c>
      <c r="B558" s="159">
        <v>917</v>
      </c>
      <c r="C558" s="160">
        <v>10</v>
      </c>
      <c r="D558" s="160">
        <v>6</v>
      </c>
      <c r="E558" s="114" t="s">
        <v>626</v>
      </c>
      <c r="F558" s="115" t="s">
        <v>183</v>
      </c>
      <c r="G558" s="117">
        <v>5</v>
      </c>
    </row>
    <row r="559" spans="1:7" ht="31.5">
      <c r="A559" s="158" t="s">
        <v>190</v>
      </c>
      <c r="B559" s="159">
        <v>917</v>
      </c>
      <c r="C559" s="160">
        <v>10</v>
      </c>
      <c r="D559" s="160">
        <v>6</v>
      </c>
      <c r="E559" s="114" t="s">
        <v>626</v>
      </c>
      <c r="F559" s="115" t="s">
        <v>191</v>
      </c>
      <c r="G559" s="117">
        <v>5</v>
      </c>
    </row>
    <row r="560" spans="1:7" ht="31.5">
      <c r="A560" s="158" t="s">
        <v>627</v>
      </c>
      <c r="B560" s="159">
        <v>917</v>
      </c>
      <c r="C560" s="160">
        <v>10</v>
      </c>
      <c r="D560" s="160">
        <v>6</v>
      </c>
      <c r="E560" s="114" t="s">
        <v>628</v>
      </c>
      <c r="F560" s="115" t="s">
        <v>183</v>
      </c>
      <c r="G560" s="117">
        <v>13</v>
      </c>
    </row>
    <row r="561" spans="1:7" ht="31.5">
      <c r="A561" s="158" t="s">
        <v>190</v>
      </c>
      <c r="B561" s="159">
        <v>917</v>
      </c>
      <c r="C561" s="160">
        <v>10</v>
      </c>
      <c r="D561" s="160">
        <v>6</v>
      </c>
      <c r="E561" s="114" t="s">
        <v>628</v>
      </c>
      <c r="F561" s="115" t="s">
        <v>191</v>
      </c>
      <c r="G561" s="117">
        <v>13</v>
      </c>
    </row>
    <row r="562" spans="1:7" ht="31.5">
      <c r="A562" s="158" t="s">
        <v>629</v>
      </c>
      <c r="B562" s="159">
        <v>917</v>
      </c>
      <c r="C562" s="160">
        <v>10</v>
      </c>
      <c r="D562" s="160">
        <v>6</v>
      </c>
      <c r="E562" s="114" t="s">
        <v>630</v>
      </c>
      <c r="F562" s="115" t="s">
        <v>183</v>
      </c>
      <c r="G562" s="117">
        <v>30</v>
      </c>
    </row>
    <row r="563" spans="1:7" ht="31.5">
      <c r="A563" s="158" t="s">
        <v>190</v>
      </c>
      <c r="B563" s="159">
        <v>917</v>
      </c>
      <c r="C563" s="160">
        <v>10</v>
      </c>
      <c r="D563" s="160">
        <v>6</v>
      </c>
      <c r="E563" s="114" t="s">
        <v>630</v>
      </c>
      <c r="F563" s="115" t="s">
        <v>191</v>
      </c>
      <c r="G563" s="117">
        <v>30</v>
      </c>
    </row>
    <row r="564" spans="1:7" ht="31.5">
      <c r="A564" s="158" t="s">
        <v>631</v>
      </c>
      <c r="B564" s="159">
        <v>917</v>
      </c>
      <c r="C564" s="160">
        <v>10</v>
      </c>
      <c r="D564" s="160">
        <v>6</v>
      </c>
      <c r="E564" s="114" t="s">
        <v>632</v>
      </c>
      <c r="F564" s="115" t="s">
        <v>183</v>
      </c>
      <c r="G564" s="117">
        <v>39</v>
      </c>
    </row>
    <row r="565" spans="1:7" ht="31.5">
      <c r="A565" s="158" t="s">
        <v>190</v>
      </c>
      <c r="B565" s="159">
        <v>917</v>
      </c>
      <c r="C565" s="160">
        <v>10</v>
      </c>
      <c r="D565" s="160">
        <v>6</v>
      </c>
      <c r="E565" s="114" t="s">
        <v>632</v>
      </c>
      <c r="F565" s="115" t="s">
        <v>191</v>
      </c>
      <c r="G565" s="117">
        <v>39</v>
      </c>
    </row>
    <row r="566" spans="1:7" ht="18.75" customHeight="1">
      <c r="A566" s="158" t="s">
        <v>633</v>
      </c>
      <c r="B566" s="159">
        <v>917</v>
      </c>
      <c r="C566" s="160">
        <v>10</v>
      </c>
      <c r="D566" s="160">
        <v>6</v>
      </c>
      <c r="E566" s="114" t="s">
        <v>634</v>
      </c>
      <c r="F566" s="115" t="s">
        <v>183</v>
      </c>
      <c r="G566" s="117">
        <v>2</v>
      </c>
    </row>
    <row r="567" spans="1:7" ht="31.5">
      <c r="A567" s="158" t="s">
        <v>190</v>
      </c>
      <c r="B567" s="159">
        <v>917</v>
      </c>
      <c r="C567" s="160">
        <v>10</v>
      </c>
      <c r="D567" s="160">
        <v>6</v>
      </c>
      <c r="E567" s="114" t="s">
        <v>634</v>
      </c>
      <c r="F567" s="115" t="s">
        <v>191</v>
      </c>
      <c r="G567" s="117">
        <v>2</v>
      </c>
    </row>
    <row r="568" spans="1:7" ht="31.5">
      <c r="A568" s="158" t="s">
        <v>635</v>
      </c>
      <c r="B568" s="159">
        <v>917</v>
      </c>
      <c r="C568" s="160">
        <v>10</v>
      </c>
      <c r="D568" s="160">
        <v>6</v>
      </c>
      <c r="E568" s="114" t="s">
        <v>636</v>
      </c>
      <c r="F568" s="115" t="s">
        <v>183</v>
      </c>
      <c r="G568" s="117">
        <v>11</v>
      </c>
    </row>
    <row r="569" spans="1:7" ht="31.5">
      <c r="A569" s="158" t="s">
        <v>190</v>
      </c>
      <c r="B569" s="159">
        <v>917</v>
      </c>
      <c r="C569" s="160">
        <v>10</v>
      </c>
      <c r="D569" s="160">
        <v>6</v>
      </c>
      <c r="E569" s="114" t="s">
        <v>636</v>
      </c>
      <c r="F569" s="115" t="s">
        <v>191</v>
      </c>
      <c r="G569" s="117">
        <v>11</v>
      </c>
    </row>
    <row r="570" spans="1:7">
      <c r="A570" s="158" t="s">
        <v>710</v>
      </c>
      <c r="B570" s="159">
        <v>917</v>
      </c>
      <c r="C570" s="160">
        <v>11</v>
      </c>
      <c r="D570" s="160"/>
      <c r="E570" s="114" t="s">
        <v>183</v>
      </c>
      <c r="F570" s="115" t="s">
        <v>183</v>
      </c>
      <c r="G570" s="117">
        <v>630.29999999999995</v>
      </c>
    </row>
    <row r="571" spans="1:7">
      <c r="A571" s="158" t="s">
        <v>568</v>
      </c>
      <c r="B571" s="159">
        <v>917</v>
      </c>
      <c r="C571" s="160">
        <v>11</v>
      </c>
      <c r="D571" s="160">
        <v>1</v>
      </c>
      <c r="E571" s="114" t="s">
        <v>183</v>
      </c>
      <c r="F571" s="115" t="s">
        <v>183</v>
      </c>
      <c r="G571" s="117">
        <v>630.29999999999995</v>
      </c>
    </row>
    <row r="572" spans="1:7" ht="47.25">
      <c r="A572" s="158" t="s">
        <v>552</v>
      </c>
      <c r="B572" s="159">
        <v>917</v>
      </c>
      <c r="C572" s="160">
        <v>11</v>
      </c>
      <c r="D572" s="160">
        <v>1</v>
      </c>
      <c r="E572" s="114" t="s">
        <v>553</v>
      </c>
      <c r="F572" s="115" t="s">
        <v>183</v>
      </c>
      <c r="G572" s="117">
        <v>630.29999999999995</v>
      </c>
    </row>
    <row r="573" spans="1:7" ht="47.25">
      <c r="A573" s="158" t="s">
        <v>562</v>
      </c>
      <c r="B573" s="159">
        <v>917</v>
      </c>
      <c r="C573" s="160">
        <v>11</v>
      </c>
      <c r="D573" s="160">
        <v>1</v>
      </c>
      <c r="E573" s="114" t="s">
        <v>563</v>
      </c>
      <c r="F573" s="115" t="s">
        <v>183</v>
      </c>
      <c r="G573" s="117">
        <v>630.29999999999995</v>
      </c>
    </row>
    <row r="574" spans="1:7" ht="31.5">
      <c r="A574" s="158" t="s">
        <v>564</v>
      </c>
      <c r="B574" s="159">
        <v>917</v>
      </c>
      <c r="C574" s="160">
        <v>11</v>
      </c>
      <c r="D574" s="160">
        <v>1</v>
      </c>
      <c r="E574" s="114" t="s">
        <v>565</v>
      </c>
      <c r="F574" s="115" t="s">
        <v>183</v>
      </c>
      <c r="G574" s="117">
        <v>515.29999999999995</v>
      </c>
    </row>
    <row r="575" spans="1:7" ht="31.5">
      <c r="A575" s="158" t="s">
        <v>566</v>
      </c>
      <c r="B575" s="159">
        <v>917</v>
      </c>
      <c r="C575" s="160">
        <v>11</v>
      </c>
      <c r="D575" s="160">
        <v>1</v>
      </c>
      <c r="E575" s="114" t="s">
        <v>567</v>
      </c>
      <c r="F575" s="115" t="s">
        <v>183</v>
      </c>
      <c r="G575" s="117">
        <v>283</v>
      </c>
    </row>
    <row r="576" spans="1:7" ht="31.5">
      <c r="A576" s="158" t="s">
        <v>190</v>
      </c>
      <c r="B576" s="159">
        <v>917</v>
      </c>
      <c r="C576" s="160">
        <v>11</v>
      </c>
      <c r="D576" s="160">
        <v>1</v>
      </c>
      <c r="E576" s="114" t="s">
        <v>567</v>
      </c>
      <c r="F576" s="115" t="s">
        <v>191</v>
      </c>
      <c r="G576" s="117">
        <v>283</v>
      </c>
    </row>
    <row r="577" spans="1:7" ht="31.5">
      <c r="A577" s="158" t="s">
        <v>569</v>
      </c>
      <c r="B577" s="159">
        <v>917</v>
      </c>
      <c r="C577" s="160">
        <v>11</v>
      </c>
      <c r="D577" s="160">
        <v>1</v>
      </c>
      <c r="E577" s="114" t="s">
        <v>570</v>
      </c>
      <c r="F577" s="115" t="s">
        <v>183</v>
      </c>
      <c r="G577" s="117">
        <v>6</v>
      </c>
    </row>
    <row r="578" spans="1:7" ht="31.5">
      <c r="A578" s="158" t="s">
        <v>190</v>
      </c>
      <c r="B578" s="159">
        <v>917</v>
      </c>
      <c r="C578" s="160">
        <v>11</v>
      </c>
      <c r="D578" s="160">
        <v>1</v>
      </c>
      <c r="E578" s="114" t="s">
        <v>570</v>
      </c>
      <c r="F578" s="115" t="s">
        <v>191</v>
      </c>
      <c r="G578" s="117">
        <v>6</v>
      </c>
    </row>
    <row r="579" spans="1:7" ht="47.25">
      <c r="A579" s="158" t="s">
        <v>571</v>
      </c>
      <c r="B579" s="159">
        <v>917</v>
      </c>
      <c r="C579" s="160">
        <v>11</v>
      </c>
      <c r="D579" s="160">
        <v>1</v>
      </c>
      <c r="E579" s="114" t="s">
        <v>572</v>
      </c>
      <c r="F579" s="115" t="s">
        <v>183</v>
      </c>
      <c r="G579" s="117">
        <v>226.3</v>
      </c>
    </row>
    <row r="580" spans="1:7" ht="31.5">
      <c r="A580" s="158" t="s">
        <v>190</v>
      </c>
      <c r="B580" s="159">
        <v>917</v>
      </c>
      <c r="C580" s="160">
        <v>11</v>
      </c>
      <c r="D580" s="160">
        <v>1</v>
      </c>
      <c r="E580" s="114" t="s">
        <v>572</v>
      </c>
      <c r="F580" s="115" t="s">
        <v>191</v>
      </c>
      <c r="G580" s="117">
        <v>226.3</v>
      </c>
    </row>
    <row r="581" spans="1:7" ht="31.5">
      <c r="A581" s="158" t="s">
        <v>573</v>
      </c>
      <c r="B581" s="159">
        <v>917</v>
      </c>
      <c r="C581" s="160">
        <v>11</v>
      </c>
      <c r="D581" s="160">
        <v>1</v>
      </c>
      <c r="E581" s="114" t="s">
        <v>574</v>
      </c>
      <c r="F581" s="115" t="s">
        <v>183</v>
      </c>
      <c r="G581" s="117">
        <v>115</v>
      </c>
    </row>
    <row r="582" spans="1:7" ht="31.5">
      <c r="A582" s="158" t="s">
        <v>575</v>
      </c>
      <c r="B582" s="159">
        <v>917</v>
      </c>
      <c r="C582" s="160">
        <v>11</v>
      </c>
      <c r="D582" s="160">
        <v>1</v>
      </c>
      <c r="E582" s="114" t="s">
        <v>576</v>
      </c>
      <c r="F582" s="115" t="s">
        <v>183</v>
      </c>
      <c r="G582" s="117">
        <v>75</v>
      </c>
    </row>
    <row r="583" spans="1:7" ht="31.5">
      <c r="A583" s="158" t="s">
        <v>190</v>
      </c>
      <c r="B583" s="159">
        <v>917</v>
      </c>
      <c r="C583" s="160">
        <v>11</v>
      </c>
      <c r="D583" s="160">
        <v>1</v>
      </c>
      <c r="E583" s="114" t="s">
        <v>576</v>
      </c>
      <c r="F583" s="115" t="s">
        <v>191</v>
      </c>
      <c r="G583" s="117">
        <v>75</v>
      </c>
    </row>
    <row r="584" spans="1:7" ht="31.5">
      <c r="A584" s="158" t="s">
        <v>577</v>
      </c>
      <c r="B584" s="159">
        <v>917</v>
      </c>
      <c r="C584" s="160">
        <v>11</v>
      </c>
      <c r="D584" s="160">
        <v>1</v>
      </c>
      <c r="E584" s="114" t="s">
        <v>578</v>
      </c>
      <c r="F584" s="115" t="s">
        <v>183</v>
      </c>
      <c r="G584" s="117">
        <v>40</v>
      </c>
    </row>
    <row r="585" spans="1:7" ht="31.5">
      <c r="A585" s="158" t="s">
        <v>190</v>
      </c>
      <c r="B585" s="159">
        <v>917</v>
      </c>
      <c r="C585" s="160">
        <v>11</v>
      </c>
      <c r="D585" s="160">
        <v>1</v>
      </c>
      <c r="E585" s="114" t="s">
        <v>578</v>
      </c>
      <c r="F585" s="115" t="s">
        <v>191</v>
      </c>
      <c r="G585" s="117">
        <v>40</v>
      </c>
    </row>
    <row r="586" spans="1:7" s="107" customFormat="1" ht="31.5">
      <c r="A586" s="155" t="s">
        <v>725</v>
      </c>
      <c r="B586" s="156">
        <v>918</v>
      </c>
      <c r="C586" s="157"/>
      <c r="D586" s="157"/>
      <c r="E586" s="109" t="s">
        <v>183</v>
      </c>
      <c r="F586" s="110" t="s">
        <v>183</v>
      </c>
      <c r="G586" s="112">
        <v>109170.1</v>
      </c>
    </row>
    <row r="587" spans="1:7">
      <c r="A587" s="158" t="s">
        <v>701</v>
      </c>
      <c r="B587" s="159">
        <v>918</v>
      </c>
      <c r="C587" s="160">
        <v>1</v>
      </c>
      <c r="D587" s="160"/>
      <c r="E587" s="114" t="s">
        <v>183</v>
      </c>
      <c r="F587" s="115" t="s">
        <v>183</v>
      </c>
      <c r="G587" s="117">
        <v>289</v>
      </c>
    </row>
    <row r="588" spans="1:7">
      <c r="A588" s="158" t="s">
        <v>342</v>
      </c>
      <c r="B588" s="159">
        <v>918</v>
      </c>
      <c r="C588" s="160">
        <v>1</v>
      </c>
      <c r="D588" s="160">
        <v>13</v>
      </c>
      <c r="E588" s="114" t="s">
        <v>183</v>
      </c>
      <c r="F588" s="115" t="s">
        <v>183</v>
      </c>
      <c r="G588" s="117">
        <v>289</v>
      </c>
    </row>
    <row r="589" spans="1:7" ht="47.25">
      <c r="A589" s="158" t="s">
        <v>410</v>
      </c>
      <c r="B589" s="159">
        <v>918</v>
      </c>
      <c r="C589" s="160">
        <v>1</v>
      </c>
      <c r="D589" s="160">
        <v>13</v>
      </c>
      <c r="E589" s="114" t="s">
        <v>411</v>
      </c>
      <c r="F589" s="115" t="s">
        <v>183</v>
      </c>
      <c r="G589" s="117">
        <v>289</v>
      </c>
    </row>
    <row r="590" spans="1:7" ht="63">
      <c r="A590" s="158" t="s">
        <v>412</v>
      </c>
      <c r="B590" s="159">
        <v>918</v>
      </c>
      <c r="C590" s="160">
        <v>1</v>
      </c>
      <c r="D590" s="160">
        <v>13</v>
      </c>
      <c r="E590" s="114" t="s">
        <v>413</v>
      </c>
      <c r="F590" s="115" t="s">
        <v>183</v>
      </c>
      <c r="G590" s="117">
        <v>289</v>
      </c>
    </row>
    <row r="591" spans="1:7" ht="31.5">
      <c r="A591" s="158" t="s">
        <v>414</v>
      </c>
      <c r="B591" s="159">
        <v>918</v>
      </c>
      <c r="C591" s="160">
        <v>1</v>
      </c>
      <c r="D591" s="160">
        <v>13</v>
      </c>
      <c r="E591" s="114" t="s">
        <v>415</v>
      </c>
      <c r="F591" s="115" t="s">
        <v>183</v>
      </c>
      <c r="G591" s="117">
        <v>289</v>
      </c>
    </row>
    <row r="592" spans="1:7" ht="46.5" customHeight="1">
      <c r="A592" s="158" t="s">
        <v>430</v>
      </c>
      <c r="B592" s="159">
        <v>918</v>
      </c>
      <c r="C592" s="160">
        <v>1</v>
      </c>
      <c r="D592" s="160">
        <v>13</v>
      </c>
      <c r="E592" s="114" t="s">
        <v>431</v>
      </c>
      <c r="F592" s="115" t="s">
        <v>183</v>
      </c>
      <c r="G592" s="117">
        <v>289</v>
      </c>
    </row>
    <row r="593" spans="1:7" ht="31.5">
      <c r="A593" s="158" t="s">
        <v>190</v>
      </c>
      <c r="B593" s="159">
        <v>918</v>
      </c>
      <c r="C593" s="160">
        <v>1</v>
      </c>
      <c r="D593" s="160">
        <v>13</v>
      </c>
      <c r="E593" s="114" t="s">
        <v>431</v>
      </c>
      <c r="F593" s="115" t="s">
        <v>191</v>
      </c>
      <c r="G593" s="117">
        <v>289</v>
      </c>
    </row>
    <row r="594" spans="1:7" ht="31.5">
      <c r="A594" s="158" t="s">
        <v>703</v>
      </c>
      <c r="B594" s="159">
        <v>918</v>
      </c>
      <c r="C594" s="160">
        <v>3</v>
      </c>
      <c r="D594" s="160"/>
      <c r="E594" s="114" t="s">
        <v>183</v>
      </c>
      <c r="F594" s="115" t="s">
        <v>183</v>
      </c>
      <c r="G594" s="117">
        <v>6211</v>
      </c>
    </row>
    <row r="595" spans="1:7" ht="31.5">
      <c r="A595" s="158" t="s">
        <v>550</v>
      </c>
      <c r="B595" s="159">
        <v>918</v>
      </c>
      <c r="C595" s="160">
        <v>3</v>
      </c>
      <c r="D595" s="160">
        <v>14</v>
      </c>
      <c r="E595" s="114" t="s">
        <v>183</v>
      </c>
      <c r="F595" s="115" t="s">
        <v>183</v>
      </c>
      <c r="G595" s="117">
        <v>6211</v>
      </c>
    </row>
    <row r="596" spans="1:7" ht="47.25">
      <c r="A596" s="158" t="s">
        <v>511</v>
      </c>
      <c r="B596" s="159">
        <v>918</v>
      </c>
      <c r="C596" s="160">
        <v>3</v>
      </c>
      <c r="D596" s="160">
        <v>14</v>
      </c>
      <c r="E596" s="114" t="s">
        <v>512</v>
      </c>
      <c r="F596" s="115" t="s">
        <v>183</v>
      </c>
      <c r="G596" s="117">
        <v>6211</v>
      </c>
    </row>
    <row r="597" spans="1:7" ht="31.5">
      <c r="A597" s="158" t="s">
        <v>532</v>
      </c>
      <c r="B597" s="159">
        <v>918</v>
      </c>
      <c r="C597" s="160">
        <v>3</v>
      </c>
      <c r="D597" s="160">
        <v>14</v>
      </c>
      <c r="E597" s="114" t="s">
        <v>533</v>
      </c>
      <c r="F597" s="115" t="s">
        <v>183</v>
      </c>
      <c r="G597" s="117">
        <v>6211</v>
      </c>
    </row>
    <row r="598" spans="1:7" ht="46.5" customHeight="1">
      <c r="A598" s="158" t="s">
        <v>546</v>
      </c>
      <c r="B598" s="159">
        <v>918</v>
      </c>
      <c r="C598" s="160">
        <v>3</v>
      </c>
      <c r="D598" s="160">
        <v>14</v>
      </c>
      <c r="E598" s="114" t="s">
        <v>547</v>
      </c>
      <c r="F598" s="115" t="s">
        <v>183</v>
      </c>
      <c r="G598" s="117">
        <v>6211</v>
      </c>
    </row>
    <row r="599" spans="1:7">
      <c r="A599" s="158" t="s">
        <v>200</v>
      </c>
      <c r="B599" s="159">
        <v>918</v>
      </c>
      <c r="C599" s="160">
        <v>3</v>
      </c>
      <c r="D599" s="160">
        <v>14</v>
      </c>
      <c r="E599" s="114" t="s">
        <v>549</v>
      </c>
      <c r="F599" s="115" t="s">
        <v>183</v>
      </c>
      <c r="G599" s="117">
        <v>4156</v>
      </c>
    </row>
    <row r="600" spans="1:7" ht="63">
      <c r="A600" s="158" t="s">
        <v>206</v>
      </c>
      <c r="B600" s="159">
        <v>918</v>
      </c>
      <c r="C600" s="160">
        <v>3</v>
      </c>
      <c r="D600" s="160">
        <v>14</v>
      </c>
      <c r="E600" s="114" t="s">
        <v>549</v>
      </c>
      <c r="F600" s="115" t="s">
        <v>207</v>
      </c>
      <c r="G600" s="117">
        <v>3356.2</v>
      </c>
    </row>
    <row r="601" spans="1:7" ht="31.5">
      <c r="A601" s="158" t="s">
        <v>190</v>
      </c>
      <c r="B601" s="159">
        <v>918</v>
      </c>
      <c r="C601" s="160">
        <v>3</v>
      </c>
      <c r="D601" s="160">
        <v>14</v>
      </c>
      <c r="E601" s="114" t="s">
        <v>549</v>
      </c>
      <c r="F601" s="115" t="s">
        <v>191</v>
      </c>
      <c r="G601" s="117">
        <v>799.8</v>
      </c>
    </row>
    <row r="602" spans="1:7" ht="141.75" customHeight="1">
      <c r="A602" s="158" t="s">
        <v>256</v>
      </c>
      <c r="B602" s="159">
        <v>918</v>
      </c>
      <c r="C602" s="160">
        <v>3</v>
      </c>
      <c r="D602" s="160">
        <v>14</v>
      </c>
      <c r="E602" s="114" t="s">
        <v>551</v>
      </c>
      <c r="F602" s="115" t="s">
        <v>183</v>
      </c>
      <c r="G602" s="117">
        <v>2055</v>
      </c>
    </row>
    <row r="603" spans="1:7" ht="63">
      <c r="A603" s="158" t="s">
        <v>206</v>
      </c>
      <c r="B603" s="159">
        <v>918</v>
      </c>
      <c r="C603" s="160">
        <v>3</v>
      </c>
      <c r="D603" s="160">
        <v>14</v>
      </c>
      <c r="E603" s="114" t="s">
        <v>551</v>
      </c>
      <c r="F603" s="115" t="s">
        <v>207</v>
      </c>
      <c r="G603" s="117">
        <v>2055</v>
      </c>
    </row>
    <row r="604" spans="1:7">
      <c r="A604" s="158" t="s">
        <v>704</v>
      </c>
      <c r="B604" s="159">
        <v>918</v>
      </c>
      <c r="C604" s="160">
        <v>4</v>
      </c>
      <c r="D604" s="160"/>
      <c r="E604" s="114" t="s">
        <v>183</v>
      </c>
      <c r="F604" s="115" t="s">
        <v>183</v>
      </c>
      <c r="G604" s="117">
        <v>346.1</v>
      </c>
    </row>
    <row r="605" spans="1:7">
      <c r="A605" s="158" t="s">
        <v>521</v>
      </c>
      <c r="B605" s="159">
        <v>918</v>
      </c>
      <c r="C605" s="160">
        <v>4</v>
      </c>
      <c r="D605" s="160">
        <v>9</v>
      </c>
      <c r="E605" s="114" t="s">
        <v>183</v>
      </c>
      <c r="F605" s="115" t="s">
        <v>183</v>
      </c>
      <c r="G605" s="117">
        <v>346.1</v>
      </c>
    </row>
    <row r="606" spans="1:7" ht="47.25">
      <c r="A606" s="158" t="s">
        <v>511</v>
      </c>
      <c r="B606" s="159">
        <v>918</v>
      </c>
      <c r="C606" s="160">
        <v>4</v>
      </c>
      <c r="D606" s="160">
        <v>9</v>
      </c>
      <c r="E606" s="114" t="s">
        <v>512</v>
      </c>
      <c r="F606" s="115" t="s">
        <v>183</v>
      </c>
      <c r="G606" s="117">
        <v>346.1</v>
      </c>
    </row>
    <row r="607" spans="1:7" ht="47.25">
      <c r="A607" s="158" t="s">
        <v>513</v>
      </c>
      <c r="B607" s="159">
        <v>918</v>
      </c>
      <c r="C607" s="160">
        <v>4</v>
      </c>
      <c r="D607" s="160">
        <v>9</v>
      </c>
      <c r="E607" s="114" t="s">
        <v>514</v>
      </c>
      <c r="F607" s="115" t="s">
        <v>183</v>
      </c>
      <c r="G607" s="117">
        <v>346.1</v>
      </c>
    </row>
    <row r="608" spans="1:7" ht="47.25">
      <c r="A608" s="158" t="s">
        <v>515</v>
      </c>
      <c r="B608" s="159">
        <v>918</v>
      </c>
      <c r="C608" s="160">
        <v>4</v>
      </c>
      <c r="D608" s="160">
        <v>9</v>
      </c>
      <c r="E608" s="114" t="s">
        <v>516</v>
      </c>
      <c r="F608" s="115" t="s">
        <v>183</v>
      </c>
      <c r="G608" s="117">
        <v>346.1</v>
      </c>
    </row>
    <row r="609" spans="1:7">
      <c r="A609" s="158" t="s">
        <v>519</v>
      </c>
      <c r="B609" s="159">
        <v>918</v>
      </c>
      <c r="C609" s="160">
        <v>4</v>
      </c>
      <c r="D609" s="160">
        <v>9</v>
      </c>
      <c r="E609" s="114" t="s">
        <v>520</v>
      </c>
      <c r="F609" s="115" t="s">
        <v>183</v>
      </c>
      <c r="G609" s="117">
        <v>346.1</v>
      </c>
    </row>
    <row r="610" spans="1:7" ht="31.5">
      <c r="A610" s="158" t="s">
        <v>190</v>
      </c>
      <c r="B610" s="159">
        <v>918</v>
      </c>
      <c r="C610" s="160">
        <v>4</v>
      </c>
      <c r="D610" s="160">
        <v>9</v>
      </c>
      <c r="E610" s="114" t="s">
        <v>520</v>
      </c>
      <c r="F610" s="115" t="s">
        <v>191</v>
      </c>
      <c r="G610" s="117">
        <v>346.1</v>
      </c>
    </row>
    <row r="611" spans="1:7">
      <c r="A611" s="158" t="s">
        <v>705</v>
      </c>
      <c r="B611" s="159">
        <v>918</v>
      </c>
      <c r="C611" s="160">
        <v>5</v>
      </c>
      <c r="D611" s="160"/>
      <c r="E611" s="114" t="s">
        <v>183</v>
      </c>
      <c r="F611" s="115" t="s">
        <v>183</v>
      </c>
      <c r="G611" s="117">
        <v>87702.6</v>
      </c>
    </row>
    <row r="612" spans="1:7" ht="20.25" customHeight="1">
      <c r="A612" s="158" t="s">
        <v>378</v>
      </c>
      <c r="B612" s="159">
        <v>918</v>
      </c>
      <c r="C612" s="160">
        <v>5</v>
      </c>
      <c r="D612" s="160">
        <v>5</v>
      </c>
      <c r="E612" s="114" t="s">
        <v>183</v>
      </c>
      <c r="F612" s="115" t="s">
        <v>183</v>
      </c>
      <c r="G612" s="117">
        <v>87702.6</v>
      </c>
    </row>
    <row r="613" spans="1:7" ht="47.25">
      <c r="A613" s="158" t="s">
        <v>343</v>
      </c>
      <c r="B613" s="159">
        <v>918</v>
      </c>
      <c r="C613" s="160">
        <v>5</v>
      </c>
      <c r="D613" s="160">
        <v>5</v>
      </c>
      <c r="E613" s="114" t="s">
        <v>344</v>
      </c>
      <c r="F613" s="115" t="s">
        <v>183</v>
      </c>
      <c r="G613" s="117">
        <v>9881.9</v>
      </c>
    </row>
    <row r="614" spans="1:7" ht="47.25">
      <c r="A614" s="158" t="s">
        <v>373</v>
      </c>
      <c r="B614" s="159">
        <v>918</v>
      </c>
      <c r="C614" s="160">
        <v>5</v>
      </c>
      <c r="D614" s="160">
        <v>5</v>
      </c>
      <c r="E614" s="114" t="s">
        <v>374</v>
      </c>
      <c r="F614" s="115" t="s">
        <v>183</v>
      </c>
      <c r="G614" s="117">
        <v>9881.9</v>
      </c>
    </row>
    <row r="615" spans="1:7" ht="31.5">
      <c r="A615" s="158" t="s">
        <v>375</v>
      </c>
      <c r="B615" s="159">
        <v>918</v>
      </c>
      <c r="C615" s="160">
        <v>5</v>
      </c>
      <c r="D615" s="160">
        <v>5</v>
      </c>
      <c r="E615" s="114" t="s">
        <v>376</v>
      </c>
      <c r="F615" s="115" t="s">
        <v>183</v>
      </c>
      <c r="G615" s="117">
        <v>8937.2999999999993</v>
      </c>
    </row>
    <row r="616" spans="1:7" ht="31.5">
      <c r="A616" s="158" t="s">
        <v>271</v>
      </c>
      <c r="B616" s="159">
        <v>918</v>
      </c>
      <c r="C616" s="160">
        <v>5</v>
      </c>
      <c r="D616" s="160">
        <v>5</v>
      </c>
      <c r="E616" s="114" t="s">
        <v>377</v>
      </c>
      <c r="F616" s="115" t="s">
        <v>183</v>
      </c>
      <c r="G616" s="117">
        <v>6343.3</v>
      </c>
    </row>
    <row r="617" spans="1:7" ht="63">
      <c r="A617" s="158" t="s">
        <v>206</v>
      </c>
      <c r="B617" s="159">
        <v>918</v>
      </c>
      <c r="C617" s="160">
        <v>5</v>
      </c>
      <c r="D617" s="160">
        <v>5</v>
      </c>
      <c r="E617" s="114" t="s">
        <v>377</v>
      </c>
      <c r="F617" s="115" t="s">
        <v>207</v>
      </c>
      <c r="G617" s="117">
        <v>6319.8</v>
      </c>
    </row>
    <row r="618" spans="1:7" ht="31.5">
      <c r="A618" s="158" t="s">
        <v>190</v>
      </c>
      <c r="B618" s="159">
        <v>918</v>
      </c>
      <c r="C618" s="160">
        <v>5</v>
      </c>
      <c r="D618" s="160">
        <v>5</v>
      </c>
      <c r="E618" s="114" t="s">
        <v>377</v>
      </c>
      <c r="F618" s="115" t="s">
        <v>191</v>
      </c>
      <c r="G618" s="117">
        <v>23.5</v>
      </c>
    </row>
    <row r="619" spans="1:7" ht="141.75" customHeight="1">
      <c r="A619" s="158" t="s">
        <v>256</v>
      </c>
      <c r="B619" s="159">
        <v>918</v>
      </c>
      <c r="C619" s="160">
        <v>5</v>
      </c>
      <c r="D619" s="160">
        <v>5</v>
      </c>
      <c r="E619" s="114" t="s">
        <v>379</v>
      </c>
      <c r="F619" s="115" t="s">
        <v>183</v>
      </c>
      <c r="G619" s="117">
        <v>2594</v>
      </c>
    </row>
    <row r="620" spans="1:7" ht="63">
      <c r="A620" s="158" t="s">
        <v>206</v>
      </c>
      <c r="B620" s="159">
        <v>918</v>
      </c>
      <c r="C620" s="160">
        <v>5</v>
      </c>
      <c r="D620" s="160">
        <v>5</v>
      </c>
      <c r="E620" s="114" t="s">
        <v>379</v>
      </c>
      <c r="F620" s="115" t="s">
        <v>207</v>
      </c>
      <c r="G620" s="117">
        <v>2594</v>
      </c>
    </row>
    <row r="621" spans="1:7" ht="31.5">
      <c r="A621" s="158" t="s">
        <v>380</v>
      </c>
      <c r="B621" s="159">
        <v>918</v>
      </c>
      <c r="C621" s="160">
        <v>5</v>
      </c>
      <c r="D621" s="160">
        <v>5</v>
      </c>
      <c r="E621" s="114" t="s">
        <v>381</v>
      </c>
      <c r="F621" s="115" t="s">
        <v>183</v>
      </c>
      <c r="G621" s="117">
        <v>944.6</v>
      </c>
    </row>
    <row r="622" spans="1:7" ht="47.25">
      <c r="A622" s="158" t="s">
        <v>382</v>
      </c>
      <c r="B622" s="159">
        <v>918</v>
      </c>
      <c r="C622" s="160">
        <v>5</v>
      </c>
      <c r="D622" s="160">
        <v>5</v>
      </c>
      <c r="E622" s="114" t="s">
        <v>383</v>
      </c>
      <c r="F622" s="115" t="s">
        <v>183</v>
      </c>
      <c r="G622" s="117">
        <v>944.6</v>
      </c>
    </row>
    <row r="623" spans="1:7" ht="63">
      <c r="A623" s="158" t="s">
        <v>206</v>
      </c>
      <c r="B623" s="159">
        <v>918</v>
      </c>
      <c r="C623" s="160">
        <v>5</v>
      </c>
      <c r="D623" s="160">
        <v>5</v>
      </c>
      <c r="E623" s="114" t="s">
        <v>383</v>
      </c>
      <c r="F623" s="115" t="s">
        <v>207</v>
      </c>
      <c r="G623" s="117">
        <v>899.6</v>
      </c>
    </row>
    <row r="624" spans="1:7" ht="31.5">
      <c r="A624" s="158" t="s">
        <v>190</v>
      </c>
      <c r="B624" s="159">
        <v>918</v>
      </c>
      <c r="C624" s="160">
        <v>5</v>
      </c>
      <c r="D624" s="160">
        <v>5</v>
      </c>
      <c r="E624" s="114" t="s">
        <v>383</v>
      </c>
      <c r="F624" s="115" t="s">
        <v>191</v>
      </c>
      <c r="G624" s="117">
        <v>45</v>
      </c>
    </row>
    <row r="625" spans="1:7" ht="47.25">
      <c r="A625" s="158" t="s">
        <v>511</v>
      </c>
      <c r="B625" s="159">
        <v>918</v>
      </c>
      <c r="C625" s="160">
        <v>5</v>
      </c>
      <c r="D625" s="160">
        <v>5</v>
      </c>
      <c r="E625" s="114" t="s">
        <v>512</v>
      </c>
      <c r="F625" s="115" t="s">
        <v>183</v>
      </c>
      <c r="G625" s="117">
        <v>77820.7</v>
      </c>
    </row>
    <row r="626" spans="1:7" ht="47.25">
      <c r="A626" s="158" t="s">
        <v>513</v>
      </c>
      <c r="B626" s="159">
        <v>918</v>
      </c>
      <c r="C626" s="160">
        <v>5</v>
      </c>
      <c r="D626" s="160">
        <v>5</v>
      </c>
      <c r="E626" s="114" t="s">
        <v>514</v>
      </c>
      <c r="F626" s="115" t="s">
        <v>183</v>
      </c>
      <c r="G626" s="117">
        <v>77820.7</v>
      </c>
    </row>
    <row r="627" spans="1:7" ht="47.25">
      <c r="A627" s="158" t="s">
        <v>515</v>
      </c>
      <c r="B627" s="159">
        <v>918</v>
      </c>
      <c r="C627" s="160">
        <v>5</v>
      </c>
      <c r="D627" s="160">
        <v>5</v>
      </c>
      <c r="E627" s="114" t="s">
        <v>516</v>
      </c>
      <c r="F627" s="115" t="s">
        <v>183</v>
      </c>
      <c r="G627" s="117">
        <v>77820.7</v>
      </c>
    </row>
    <row r="628" spans="1:7" ht="47.25">
      <c r="A628" s="158" t="s">
        <v>522</v>
      </c>
      <c r="B628" s="159">
        <v>918</v>
      </c>
      <c r="C628" s="160">
        <v>5</v>
      </c>
      <c r="D628" s="160">
        <v>5</v>
      </c>
      <c r="E628" s="114" t="s">
        <v>523</v>
      </c>
      <c r="F628" s="115" t="s">
        <v>183</v>
      </c>
      <c r="G628" s="117">
        <v>77820.7</v>
      </c>
    </row>
    <row r="629" spans="1:7" ht="31.5">
      <c r="A629" s="158" t="s">
        <v>351</v>
      </c>
      <c r="B629" s="159">
        <v>918</v>
      </c>
      <c r="C629" s="160">
        <v>5</v>
      </c>
      <c r="D629" s="160">
        <v>5</v>
      </c>
      <c r="E629" s="114" t="s">
        <v>523</v>
      </c>
      <c r="F629" s="115" t="s">
        <v>352</v>
      </c>
      <c r="G629" s="117">
        <v>77820.7</v>
      </c>
    </row>
    <row r="630" spans="1:7">
      <c r="A630" s="158" t="s">
        <v>706</v>
      </c>
      <c r="B630" s="159">
        <v>918</v>
      </c>
      <c r="C630" s="160">
        <v>7</v>
      </c>
      <c r="D630" s="160"/>
      <c r="E630" s="114" t="s">
        <v>183</v>
      </c>
      <c r="F630" s="115" t="s">
        <v>183</v>
      </c>
      <c r="G630" s="117">
        <v>921.4</v>
      </c>
    </row>
    <row r="631" spans="1:7">
      <c r="A631" s="158" t="s">
        <v>213</v>
      </c>
      <c r="B631" s="159">
        <v>918</v>
      </c>
      <c r="C631" s="160">
        <v>7</v>
      </c>
      <c r="D631" s="160">
        <v>2</v>
      </c>
      <c r="E631" s="114" t="s">
        <v>183</v>
      </c>
      <c r="F631" s="115" t="s">
        <v>183</v>
      </c>
      <c r="G631" s="117">
        <v>870</v>
      </c>
    </row>
    <row r="632" spans="1:7" ht="47.25">
      <c r="A632" s="158" t="s">
        <v>343</v>
      </c>
      <c r="B632" s="159">
        <v>918</v>
      </c>
      <c r="C632" s="160">
        <v>7</v>
      </c>
      <c r="D632" s="160">
        <v>2</v>
      </c>
      <c r="E632" s="114" t="s">
        <v>344</v>
      </c>
      <c r="F632" s="115" t="s">
        <v>183</v>
      </c>
      <c r="G632" s="117">
        <v>870</v>
      </c>
    </row>
    <row r="633" spans="1:7" ht="47.25">
      <c r="A633" s="158" t="s">
        <v>345</v>
      </c>
      <c r="B633" s="159">
        <v>918</v>
      </c>
      <c r="C633" s="160">
        <v>7</v>
      </c>
      <c r="D633" s="160">
        <v>2</v>
      </c>
      <c r="E633" s="114" t="s">
        <v>346</v>
      </c>
      <c r="F633" s="115" t="s">
        <v>183</v>
      </c>
      <c r="G633" s="117">
        <v>870</v>
      </c>
    </row>
    <row r="634" spans="1:7" ht="47.25">
      <c r="A634" s="158" t="s">
        <v>347</v>
      </c>
      <c r="B634" s="159">
        <v>918</v>
      </c>
      <c r="C634" s="160">
        <v>7</v>
      </c>
      <c r="D634" s="160">
        <v>2</v>
      </c>
      <c r="E634" s="114" t="s">
        <v>348</v>
      </c>
      <c r="F634" s="115" t="s">
        <v>183</v>
      </c>
      <c r="G634" s="117">
        <v>870</v>
      </c>
    </row>
    <row r="635" spans="1:7" ht="31.5">
      <c r="A635" s="158" t="s">
        <v>349</v>
      </c>
      <c r="B635" s="159">
        <v>918</v>
      </c>
      <c r="C635" s="160">
        <v>7</v>
      </c>
      <c r="D635" s="160">
        <v>2</v>
      </c>
      <c r="E635" s="114" t="s">
        <v>350</v>
      </c>
      <c r="F635" s="115" t="s">
        <v>183</v>
      </c>
      <c r="G635" s="117">
        <v>870</v>
      </c>
    </row>
    <row r="636" spans="1:7" ht="31.5">
      <c r="A636" s="158" t="s">
        <v>351</v>
      </c>
      <c r="B636" s="159">
        <v>918</v>
      </c>
      <c r="C636" s="160">
        <v>7</v>
      </c>
      <c r="D636" s="160">
        <v>2</v>
      </c>
      <c r="E636" s="114" t="s">
        <v>350</v>
      </c>
      <c r="F636" s="115" t="s">
        <v>352</v>
      </c>
      <c r="G636" s="117">
        <v>870</v>
      </c>
    </row>
    <row r="637" spans="1:7" ht="31.5">
      <c r="A637" s="158" t="s">
        <v>199</v>
      </c>
      <c r="B637" s="159">
        <v>918</v>
      </c>
      <c r="C637" s="160">
        <v>7</v>
      </c>
      <c r="D637" s="160">
        <v>5</v>
      </c>
      <c r="E637" s="114" t="s">
        <v>183</v>
      </c>
      <c r="F637" s="115" t="s">
        <v>183</v>
      </c>
      <c r="G637" s="117">
        <v>51.4</v>
      </c>
    </row>
    <row r="638" spans="1:7" ht="47.25">
      <c r="A638" s="158" t="s">
        <v>511</v>
      </c>
      <c r="B638" s="159">
        <v>918</v>
      </c>
      <c r="C638" s="160">
        <v>7</v>
      </c>
      <c r="D638" s="160">
        <v>5</v>
      </c>
      <c r="E638" s="114" t="s">
        <v>512</v>
      </c>
      <c r="F638" s="115" t="s">
        <v>183</v>
      </c>
      <c r="G638" s="117">
        <v>51.4</v>
      </c>
    </row>
    <row r="639" spans="1:7" ht="31.5">
      <c r="A639" s="158" t="s">
        <v>532</v>
      </c>
      <c r="B639" s="159">
        <v>918</v>
      </c>
      <c r="C639" s="160">
        <v>7</v>
      </c>
      <c r="D639" s="160">
        <v>5</v>
      </c>
      <c r="E639" s="114" t="s">
        <v>533</v>
      </c>
      <c r="F639" s="115" t="s">
        <v>183</v>
      </c>
      <c r="G639" s="117">
        <v>51.4</v>
      </c>
    </row>
    <row r="640" spans="1:7" ht="45.75" customHeight="1">
      <c r="A640" s="158" t="s">
        <v>546</v>
      </c>
      <c r="B640" s="159">
        <v>918</v>
      </c>
      <c r="C640" s="160">
        <v>7</v>
      </c>
      <c r="D640" s="160">
        <v>5</v>
      </c>
      <c r="E640" s="114" t="s">
        <v>547</v>
      </c>
      <c r="F640" s="115" t="s">
        <v>183</v>
      </c>
      <c r="G640" s="117">
        <v>51.4</v>
      </c>
    </row>
    <row r="641" spans="1:7" ht="31.5">
      <c r="A641" s="158" t="s">
        <v>197</v>
      </c>
      <c r="B641" s="159">
        <v>918</v>
      </c>
      <c r="C641" s="160">
        <v>7</v>
      </c>
      <c r="D641" s="160">
        <v>5</v>
      </c>
      <c r="E641" s="114" t="s">
        <v>548</v>
      </c>
      <c r="F641" s="115" t="s">
        <v>183</v>
      </c>
      <c r="G641" s="117">
        <v>51.4</v>
      </c>
    </row>
    <row r="642" spans="1:7" ht="31.5">
      <c r="A642" s="158" t="s">
        <v>190</v>
      </c>
      <c r="B642" s="159">
        <v>918</v>
      </c>
      <c r="C642" s="160">
        <v>7</v>
      </c>
      <c r="D642" s="160">
        <v>5</v>
      </c>
      <c r="E642" s="114" t="s">
        <v>548</v>
      </c>
      <c r="F642" s="115" t="s">
        <v>191</v>
      </c>
      <c r="G642" s="117">
        <v>51.4</v>
      </c>
    </row>
    <row r="643" spans="1:7">
      <c r="A643" s="158" t="s">
        <v>709</v>
      </c>
      <c r="B643" s="159">
        <v>918</v>
      </c>
      <c r="C643" s="160">
        <v>10</v>
      </c>
      <c r="D643" s="160"/>
      <c r="E643" s="114" t="s">
        <v>183</v>
      </c>
      <c r="F643" s="115" t="s">
        <v>183</v>
      </c>
      <c r="G643" s="117">
        <v>10200</v>
      </c>
    </row>
    <row r="644" spans="1:7">
      <c r="A644" s="158" t="s">
        <v>384</v>
      </c>
      <c r="B644" s="159">
        <v>918</v>
      </c>
      <c r="C644" s="160">
        <v>10</v>
      </c>
      <c r="D644" s="160">
        <v>3</v>
      </c>
      <c r="E644" s="114" t="s">
        <v>183</v>
      </c>
      <c r="F644" s="115" t="s">
        <v>183</v>
      </c>
      <c r="G644" s="117">
        <v>10200</v>
      </c>
    </row>
    <row r="645" spans="1:7" ht="47.25">
      <c r="A645" s="158" t="s">
        <v>343</v>
      </c>
      <c r="B645" s="159">
        <v>918</v>
      </c>
      <c r="C645" s="160">
        <v>10</v>
      </c>
      <c r="D645" s="160">
        <v>3</v>
      </c>
      <c r="E645" s="114" t="s">
        <v>344</v>
      </c>
      <c r="F645" s="115" t="s">
        <v>183</v>
      </c>
      <c r="G645" s="117">
        <v>10200</v>
      </c>
    </row>
    <row r="646" spans="1:7" ht="47.25">
      <c r="A646" s="158" t="s">
        <v>373</v>
      </c>
      <c r="B646" s="159">
        <v>918</v>
      </c>
      <c r="C646" s="160">
        <v>10</v>
      </c>
      <c r="D646" s="160">
        <v>3</v>
      </c>
      <c r="E646" s="114" t="s">
        <v>374</v>
      </c>
      <c r="F646" s="115" t="s">
        <v>183</v>
      </c>
      <c r="G646" s="117">
        <v>10200</v>
      </c>
    </row>
    <row r="647" spans="1:7" ht="31.5">
      <c r="A647" s="158" t="s">
        <v>380</v>
      </c>
      <c r="B647" s="159">
        <v>918</v>
      </c>
      <c r="C647" s="160">
        <v>10</v>
      </c>
      <c r="D647" s="160">
        <v>3</v>
      </c>
      <c r="E647" s="114" t="s">
        <v>381</v>
      </c>
      <c r="F647" s="115" t="s">
        <v>183</v>
      </c>
      <c r="G647" s="117">
        <v>10200</v>
      </c>
    </row>
    <row r="648" spans="1:7" ht="47.25">
      <c r="A648" s="158" t="s">
        <v>382</v>
      </c>
      <c r="B648" s="159">
        <v>918</v>
      </c>
      <c r="C648" s="160">
        <v>10</v>
      </c>
      <c r="D648" s="160">
        <v>3</v>
      </c>
      <c r="E648" s="114" t="s">
        <v>383</v>
      </c>
      <c r="F648" s="115" t="s">
        <v>183</v>
      </c>
      <c r="G648" s="117">
        <v>10200</v>
      </c>
    </row>
    <row r="649" spans="1:7" ht="31.5">
      <c r="A649" s="158" t="s">
        <v>190</v>
      </c>
      <c r="B649" s="159">
        <v>918</v>
      </c>
      <c r="C649" s="160">
        <v>10</v>
      </c>
      <c r="D649" s="160">
        <v>3</v>
      </c>
      <c r="E649" s="114" t="s">
        <v>383</v>
      </c>
      <c r="F649" s="115" t="s">
        <v>191</v>
      </c>
      <c r="G649" s="117">
        <v>230</v>
      </c>
    </row>
    <row r="650" spans="1:7">
      <c r="A650" s="158" t="s">
        <v>284</v>
      </c>
      <c r="B650" s="159">
        <v>918</v>
      </c>
      <c r="C650" s="160">
        <v>10</v>
      </c>
      <c r="D650" s="160">
        <v>3</v>
      </c>
      <c r="E650" s="114" t="s">
        <v>383</v>
      </c>
      <c r="F650" s="115" t="s">
        <v>285</v>
      </c>
      <c r="G650" s="117">
        <v>9970</v>
      </c>
    </row>
    <row r="651" spans="1:7">
      <c r="A651" s="158" t="s">
        <v>710</v>
      </c>
      <c r="B651" s="159">
        <v>918</v>
      </c>
      <c r="C651" s="160">
        <v>11</v>
      </c>
      <c r="D651" s="160"/>
      <c r="E651" s="114" t="s">
        <v>183</v>
      </c>
      <c r="F651" s="115" t="s">
        <v>183</v>
      </c>
      <c r="G651" s="117">
        <v>3500</v>
      </c>
    </row>
    <row r="652" spans="1:7">
      <c r="A652" s="158" t="s">
        <v>568</v>
      </c>
      <c r="B652" s="159">
        <v>918</v>
      </c>
      <c r="C652" s="160">
        <v>11</v>
      </c>
      <c r="D652" s="160">
        <v>1</v>
      </c>
      <c r="E652" s="114" t="s">
        <v>183</v>
      </c>
      <c r="F652" s="115" t="s">
        <v>183</v>
      </c>
      <c r="G652" s="117">
        <v>3500</v>
      </c>
    </row>
    <row r="653" spans="1:7" ht="47.25">
      <c r="A653" s="158" t="s">
        <v>552</v>
      </c>
      <c r="B653" s="159">
        <v>918</v>
      </c>
      <c r="C653" s="160">
        <v>11</v>
      </c>
      <c r="D653" s="160">
        <v>1</v>
      </c>
      <c r="E653" s="114" t="s">
        <v>553</v>
      </c>
      <c r="F653" s="115" t="s">
        <v>183</v>
      </c>
      <c r="G653" s="117">
        <v>3500</v>
      </c>
    </row>
    <row r="654" spans="1:7" ht="47.25">
      <c r="A654" s="158" t="s">
        <v>562</v>
      </c>
      <c r="B654" s="159">
        <v>918</v>
      </c>
      <c r="C654" s="160">
        <v>11</v>
      </c>
      <c r="D654" s="160">
        <v>1</v>
      </c>
      <c r="E654" s="114" t="s">
        <v>563</v>
      </c>
      <c r="F654" s="115" t="s">
        <v>183</v>
      </c>
      <c r="G654" s="117">
        <v>3500</v>
      </c>
    </row>
    <row r="655" spans="1:7" ht="31.5">
      <c r="A655" s="158" t="s">
        <v>573</v>
      </c>
      <c r="B655" s="159">
        <v>918</v>
      </c>
      <c r="C655" s="160">
        <v>11</v>
      </c>
      <c r="D655" s="160">
        <v>1</v>
      </c>
      <c r="E655" s="114" t="s">
        <v>574</v>
      </c>
      <c r="F655" s="115" t="s">
        <v>183</v>
      </c>
      <c r="G655" s="117">
        <v>3500</v>
      </c>
    </row>
    <row r="656" spans="1:7" ht="126">
      <c r="A656" s="158" t="s">
        <v>579</v>
      </c>
      <c r="B656" s="159">
        <v>918</v>
      </c>
      <c r="C656" s="160">
        <v>11</v>
      </c>
      <c r="D656" s="160">
        <v>1</v>
      </c>
      <c r="E656" s="114" t="s">
        <v>580</v>
      </c>
      <c r="F656" s="115" t="s">
        <v>183</v>
      </c>
      <c r="G656" s="117">
        <v>3500</v>
      </c>
    </row>
    <row r="657" spans="1:7" ht="31.5">
      <c r="A657" s="158" t="s">
        <v>351</v>
      </c>
      <c r="B657" s="159">
        <v>918</v>
      </c>
      <c r="C657" s="160">
        <v>11</v>
      </c>
      <c r="D657" s="160">
        <v>1</v>
      </c>
      <c r="E657" s="114" t="s">
        <v>580</v>
      </c>
      <c r="F657" s="115" t="s">
        <v>352</v>
      </c>
      <c r="G657" s="117">
        <v>3500</v>
      </c>
    </row>
    <row r="658" spans="1:7" s="107" customFormat="1">
      <c r="A658" s="155" t="s">
        <v>726</v>
      </c>
      <c r="B658" s="156">
        <v>923</v>
      </c>
      <c r="C658" s="157"/>
      <c r="D658" s="157"/>
      <c r="E658" s="109" t="s">
        <v>183</v>
      </c>
      <c r="F658" s="110" t="s">
        <v>183</v>
      </c>
      <c r="G658" s="112">
        <v>2829.8</v>
      </c>
    </row>
    <row r="659" spans="1:7">
      <c r="A659" s="158" t="s">
        <v>701</v>
      </c>
      <c r="B659" s="159">
        <v>923</v>
      </c>
      <c r="C659" s="160">
        <v>1</v>
      </c>
      <c r="D659" s="160"/>
      <c r="E659" s="114" t="s">
        <v>183</v>
      </c>
      <c r="F659" s="115" t="s">
        <v>183</v>
      </c>
      <c r="G659" s="117">
        <v>2819.8</v>
      </c>
    </row>
    <row r="660" spans="1:7" ht="47.25">
      <c r="A660" s="158" t="s">
        <v>393</v>
      </c>
      <c r="B660" s="159">
        <v>923</v>
      </c>
      <c r="C660" s="160">
        <v>1</v>
      </c>
      <c r="D660" s="160">
        <v>6</v>
      </c>
      <c r="E660" s="114" t="s">
        <v>183</v>
      </c>
      <c r="F660" s="115" t="s">
        <v>183</v>
      </c>
      <c r="G660" s="117">
        <v>2819.8</v>
      </c>
    </row>
    <row r="661" spans="1:7">
      <c r="A661" s="158" t="s">
        <v>637</v>
      </c>
      <c r="B661" s="159">
        <v>923</v>
      </c>
      <c r="C661" s="160">
        <v>1</v>
      </c>
      <c r="D661" s="160">
        <v>6</v>
      </c>
      <c r="E661" s="114" t="s">
        <v>638</v>
      </c>
      <c r="F661" s="115" t="s">
        <v>183</v>
      </c>
      <c r="G661" s="117">
        <v>2819.8</v>
      </c>
    </row>
    <row r="662" spans="1:7" ht="31.5">
      <c r="A662" s="158" t="s">
        <v>650</v>
      </c>
      <c r="B662" s="159">
        <v>923</v>
      </c>
      <c r="C662" s="160">
        <v>1</v>
      </c>
      <c r="D662" s="160">
        <v>6</v>
      </c>
      <c r="E662" s="114" t="s">
        <v>651</v>
      </c>
      <c r="F662" s="115" t="s">
        <v>183</v>
      </c>
      <c r="G662" s="117">
        <v>2819.8</v>
      </c>
    </row>
    <row r="663" spans="1:7" ht="31.5">
      <c r="A663" s="158" t="s">
        <v>652</v>
      </c>
      <c r="B663" s="159">
        <v>923</v>
      </c>
      <c r="C663" s="160">
        <v>1</v>
      </c>
      <c r="D663" s="160">
        <v>6</v>
      </c>
      <c r="E663" s="114" t="s">
        <v>653</v>
      </c>
      <c r="F663" s="115" t="s">
        <v>183</v>
      </c>
      <c r="G663" s="117">
        <v>1390.6</v>
      </c>
    </row>
    <row r="664" spans="1:7">
      <c r="A664" s="158" t="s">
        <v>335</v>
      </c>
      <c r="B664" s="159">
        <v>923</v>
      </c>
      <c r="C664" s="160">
        <v>1</v>
      </c>
      <c r="D664" s="160">
        <v>6</v>
      </c>
      <c r="E664" s="114" t="s">
        <v>654</v>
      </c>
      <c r="F664" s="115" t="s">
        <v>183</v>
      </c>
      <c r="G664" s="117">
        <v>1390.6</v>
      </c>
    </row>
    <row r="665" spans="1:7" ht="63">
      <c r="A665" s="158" t="s">
        <v>206</v>
      </c>
      <c r="B665" s="159">
        <v>923</v>
      </c>
      <c r="C665" s="160">
        <v>1</v>
      </c>
      <c r="D665" s="160">
        <v>6</v>
      </c>
      <c r="E665" s="114" t="s">
        <v>654</v>
      </c>
      <c r="F665" s="115" t="s">
        <v>207</v>
      </c>
      <c r="G665" s="117">
        <v>1390.6</v>
      </c>
    </row>
    <row r="666" spans="1:7" ht="31.5">
      <c r="A666" s="158" t="s">
        <v>655</v>
      </c>
      <c r="B666" s="159">
        <v>923</v>
      </c>
      <c r="C666" s="160">
        <v>1</v>
      </c>
      <c r="D666" s="160">
        <v>6</v>
      </c>
      <c r="E666" s="114" t="s">
        <v>656</v>
      </c>
      <c r="F666" s="115" t="s">
        <v>183</v>
      </c>
      <c r="G666" s="117">
        <v>1429.2</v>
      </c>
    </row>
    <row r="667" spans="1:7">
      <c r="A667" s="158" t="s">
        <v>335</v>
      </c>
      <c r="B667" s="159">
        <v>923</v>
      </c>
      <c r="C667" s="160">
        <v>1</v>
      </c>
      <c r="D667" s="160">
        <v>6</v>
      </c>
      <c r="E667" s="114" t="s">
        <v>658</v>
      </c>
      <c r="F667" s="115" t="s">
        <v>183</v>
      </c>
      <c r="G667" s="117">
        <v>994.2</v>
      </c>
    </row>
    <row r="668" spans="1:7" ht="63">
      <c r="A668" s="158" t="s">
        <v>206</v>
      </c>
      <c r="B668" s="159">
        <v>923</v>
      </c>
      <c r="C668" s="160">
        <v>1</v>
      </c>
      <c r="D668" s="160">
        <v>6</v>
      </c>
      <c r="E668" s="114" t="s">
        <v>658</v>
      </c>
      <c r="F668" s="115" t="s">
        <v>207</v>
      </c>
      <c r="G668" s="117">
        <v>985.7</v>
      </c>
    </row>
    <row r="669" spans="1:7" ht="31.5">
      <c r="A669" s="158" t="s">
        <v>190</v>
      </c>
      <c r="B669" s="159">
        <v>923</v>
      </c>
      <c r="C669" s="160">
        <v>1</v>
      </c>
      <c r="D669" s="160">
        <v>6</v>
      </c>
      <c r="E669" s="114" t="s">
        <v>658</v>
      </c>
      <c r="F669" s="115" t="s">
        <v>191</v>
      </c>
      <c r="G669" s="117">
        <v>8.5</v>
      </c>
    </row>
    <row r="670" spans="1:7" ht="140.25" customHeight="1">
      <c r="A670" s="158" t="s">
        <v>256</v>
      </c>
      <c r="B670" s="159">
        <v>923</v>
      </c>
      <c r="C670" s="160">
        <v>1</v>
      </c>
      <c r="D670" s="160">
        <v>6</v>
      </c>
      <c r="E670" s="114" t="s">
        <v>659</v>
      </c>
      <c r="F670" s="115" t="s">
        <v>183</v>
      </c>
      <c r="G670" s="117">
        <v>435</v>
      </c>
    </row>
    <row r="671" spans="1:7" ht="63">
      <c r="A671" s="158" t="s">
        <v>206</v>
      </c>
      <c r="B671" s="159">
        <v>923</v>
      </c>
      <c r="C671" s="160">
        <v>1</v>
      </c>
      <c r="D671" s="160">
        <v>6</v>
      </c>
      <c r="E671" s="114" t="s">
        <v>659</v>
      </c>
      <c r="F671" s="115" t="s">
        <v>207</v>
      </c>
      <c r="G671" s="117">
        <v>435</v>
      </c>
    </row>
    <row r="672" spans="1:7">
      <c r="A672" s="158" t="s">
        <v>706</v>
      </c>
      <c r="B672" s="159">
        <v>923</v>
      </c>
      <c r="C672" s="160">
        <v>7</v>
      </c>
      <c r="D672" s="160"/>
      <c r="E672" s="114" t="s">
        <v>183</v>
      </c>
      <c r="F672" s="115" t="s">
        <v>183</v>
      </c>
      <c r="G672" s="117">
        <v>10</v>
      </c>
    </row>
    <row r="673" spans="1:7" ht="31.5">
      <c r="A673" s="158" t="s">
        <v>199</v>
      </c>
      <c r="B673" s="159">
        <v>923</v>
      </c>
      <c r="C673" s="160">
        <v>7</v>
      </c>
      <c r="D673" s="160">
        <v>5</v>
      </c>
      <c r="E673" s="114" t="s">
        <v>183</v>
      </c>
      <c r="F673" s="115" t="s">
        <v>183</v>
      </c>
      <c r="G673" s="117">
        <v>10</v>
      </c>
    </row>
    <row r="674" spans="1:7">
      <c r="A674" s="158" t="s">
        <v>637</v>
      </c>
      <c r="B674" s="159">
        <v>923</v>
      </c>
      <c r="C674" s="160">
        <v>7</v>
      </c>
      <c r="D674" s="160">
        <v>5</v>
      </c>
      <c r="E674" s="114" t="s">
        <v>638</v>
      </c>
      <c r="F674" s="115" t="s">
        <v>183</v>
      </c>
      <c r="G674" s="117">
        <v>10</v>
      </c>
    </row>
    <row r="675" spans="1:7" ht="31.5">
      <c r="A675" s="158" t="s">
        <v>650</v>
      </c>
      <c r="B675" s="159">
        <v>923</v>
      </c>
      <c r="C675" s="160">
        <v>7</v>
      </c>
      <c r="D675" s="160">
        <v>5</v>
      </c>
      <c r="E675" s="114" t="s">
        <v>651</v>
      </c>
      <c r="F675" s="115" t="s">
        <v>183</v>
      </c>
      <c r="G675" s="117">
        <v>10</v>
      </c>
    </row>
    <row r="676" spans="1:7" ht="31.5">
      <c r="A676" s="158" t="s">
        <v>655</v>
      </c>
      <c r="B676" s="159">
        <v>923</v>
      </c>
      <c r="C676" s="160">
        <v>7</v>
      </c>
      <c r="D676" s="160">
        <v>5</v>
      </c>
      <c r="E676" s="114" t="s">
        <v>656</v>
      </c>
      <c r="F676" s="115" t="s">
        <v>183</v>
      </c>
      <c r="G676" s="117">
        <v>10</v>
      </c>
    </row>
    <row r="677" spans="1:7" ht="31.5">
      <c r="A677" s="158" t="s">
        <v>197</v>
      </c>
      <c r="B677" s="159">
        <v>923</v>
      </c>
      <c r="C677" s="160">
        <v>7</v>
      </c>
      <c r="D677" s="160">
        <v>5</v>
      </c>
      <c r="E677" s="114" t="s">
        <v>657</v>
      </c>
      <c r="F677" s="115" t="s">
        <v>183</v>
      </c>
      <c r="G677" s="117">
        <v>10</v>
      </c>
    </row>
    <row r="678" spans="1:7" ht="31.5">
      <c r="A678" s="158" t="s">
        <v>190</v>
      </c>
      <c r="B678" s="159">
        <v>923</v>
      </c>
      <c r="C678" s="160">
        <v>7</v>
      </c>
      <c r="D678" s="160">
        <v>5</v>
      </c>
      <c r="E678" s="114" t="s">
        <v>657</v>
      </c>
      <c r="F678" s="115" t="s">
        <v>191</v>
      </c>
      <c r="G678" s="117">
        <v>10</v>
      </c>
    </row>
    <row r="679" spans="1:7">
      <c r="A679" s="259" t="s">
        <v>682</v>
      </c>
      <c r="B679" s="260"/>
      <c r="C679" s="260"/>
      <c r="D679" s="260"/>
      <c r="E679" s="260"/>
      <c r="F679" s="261"/>
      <c r="G679" s="112">
        <v>1380211</v>
      </c>
    </row>
    <row r="680" spans="1:7" ht="25.5" customHeight="1">
      <c r="A680" s="118"/>
      <c r="B680" s="119"/>
      <c r="C680" s="119"/>
      <c r="D680" s="119"/>
      <c r="E680" s="122"/>
      <c r="F680" s="122"/>
      <c r="G680" s="123"/>
    </row>
    <row r="681" spans="1:7" ht="11.25" customHeight="1">
      <c r="A681" s="121"/>
      <c r="B681" s="122"/>
      <c r="C681" s="122"/>
      <c r="D681" s="122"/>
      <c r="E681" s="122"/>
      <c r="F681" s="122"/>
      <c r="G681" s="123"/>
    </row>
    <row r="682" spans="1:7">
      <c r="A682" s="98" t="s">
        <v>2</v>
      </c>
      <c r="F682" s="254" t="s">
        <v>0</v>
      </c>
      <c r="G682" s="254"/>
    </row>
  </sheetData>
  <autoFilter ref="A18:AB679"/>
  <mergeCells count="6">
    <mergeCell ref="F682:G682"/>
    <mergeCell ref="A14:G14"/>
    <mergeCell ref="A16:A17"/>
    <mergeCell ref="B16:F16"/>
    <mergeCell ref="G16:G17"/>
    <mergeCell ref="A679:F679"/>
  </mergeCells>
  <pageMargins left="0.78740157480314965" right="0.39370078740157483" top="0.78740157480314965" bottom="0.39370078740157483" header="0.51181102362204722" footer="0.31496062992125984"/>
  <pageSetup paperSize="9" scale="70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5:H634"/>
  <sheetViews>
    <sheetView showGridLines="0" workbookViewId="0">
      <selection activeCell="N27" sqref="N27"/>
    </sheetView>
  </sheetViews>
  <sheetFormatPr defaultRowHeight="15.75"/>
  <cols>
    <col min="1" max="1" width="62.5703125" style="98" customWidth="1"/>
    <col min="2" max="2" width="6.42578125" style="124" customWidth="1"/>
    <col min="3" max="3" width="7.28515625" style="124" customWidth="1"/>
    <col min="4" max="4" width="10.42578125" style="124" customWidth="1"/>
    <col min="5" max="5" width="12.5703125" style="124" bestFit="1" customWidth="1"/>
    <col min="6" max="6" width="9.140625" style="124" customWidth="1"/>
    <col min="7" max="8" width="13.140625" style="98" bestFit="1" customWidth="1"/>
    <col min="9" max="235" width="9.140625" style="98" customWidth="1"/>
    <col min="236" max="16384" width="9.140625" style="98"/>
  </cols>
  <sheetData>
    <row r="15" spans="1:8" ht="35.25" customHeight="1">
      <c r="A15" s="272" t="s">
        <v>727</v>
      </c>
      <c r="B15" s="272"/>
      <c r="C15" s="272"/>
      <c r="D15" s="272"/>
      <c r="E15" s="272"/>
      <c r="F15" s="272"/>
      <c r="G15" s="272"/>
      <c r="H15" s="272"/>
    </row>
    <row r="16" spans="1:8" ht="16.5" customHeight="1">
      <c r="A16" s="154"/>
      <c r="B16" s="122"/>
      <c r="C16" s="122"/>
      <c r="D16" s="122"/>
      <c r="E16" s="122"/>
      <c r="F16" s="122"/>
      <c r="G16" s="123"/>
      <c r="H16" s="123"/>
    </row>
    <row r="17" spans="1:8">
      <c r="A17" s="256" t="s">
        <v>175</v>
      </c>
      <c r="B17" s="256" t="s">
        <v>176</v>
      </c>
      <c r="C17" s="256"/>
      <c r="D17" s="256"/>
      <c r="E17" s="256"/>
      <c r="F17" s="256"/>
      <c r="G17" s="256" t="s">
        <v>728</v>
      </c>
      <c r="H17" s="256"/>
    </row>
    <row r="18" spans="1:8" ht="25.5">
      <c r="A18" s="256"/>
      <c r="B18" s="161" t="s">
        <v>718</v>
      </c>
      <c r="C18" s="161" t="s">
        <v>699</v>
      </c>
      <c r="D18" s="161" t="s">
        <v>700</v>
      </c>
      <c r="E18" s="161" t="s">
        <v>178</v>
      </c>
      <c r="F18" s="161" t="s">
        <v>179</v>
      </c>
      <c r="G18" s="161">
        <v>2021</v>
      </c>
      <c r="H18" s="161">
        <v>2022</v>
      </c>
    </row>
    <row r="19" spans="1:8" ht="12.75" customHeight="1">
      <c r="A19" s="135">
        <v>1</v>
      </c>
      <c r="B19" s="135">
        <v>2</v>
      </c>
      <c r="C19" s="135">
        <v>3</v>
      </c>
      <c r="D19" s="135">
        <v>4</v>
      </c>
      <c r="E19" s="135">
        <v>5</v>
      </c>
      <c r="F19" s="135">
        <v>6</v>
      </c>
      <c r="G19" s="135">
        <v>7</v>
      </c>
      <c r="H19" s="162">
        <v>8</v>
      </c>
    </row>
    <row r="20" spans="1:8" s="107" customFormat="1" ht="31.5">
      <c r="A20" s="155" t="s">
        <v>719</v>
      </c>
      <c r="B20" s="156">
        <v>904</v>
      </c>
      <c r="C20" s="157"/>
      <c r="D20" s="157"/>
      <c r="E20" s="109" t="s">
        <v>183</v>
      </c>
      <c r="F20" s="110" t="s">
        <v>183</v>
      </c>
      <c r="G20" s="112">
        <v>41709.699999999997</v>
      </c>
      <c r="H20" s="112">
        <v>42897</v>
      </c>
    </row>
    <row r="21" spans="1:8">
      <c r="A21" s="158" t="s">
        <v>706</v>
      </c>
      <c r="B21" s="159">
        <v>904</v>
      </c>
      <c r="C21" s="160">
        <v>7</v>
      </c>
      <c r="D21" s="160"/>
      <c r="E21" s="114" t="s">
        <v>183</v>
      </c>
      <c r="F21" s="115" t="s">
        <v>183</v>
      </c>
      <c r="G21" s="117">
        <v>7855.1</v>
      </c>
      <c r="H21" s="117">
        <v>8069.1</v>
      </c>
    </row>
    <row r="22" spans="1:8">
      <c r="A22" s="158" t="s">
        <v>253</v>
      </c>
      <c r="B22" s="159">
        <v>904</v>
      </c>
      <c r="C22" s="160">
        <v>7</v>
      </c>
      <c r="D22" s="160">
        <v>3</v>
      </c>
      <c r="E22" s="114" t="s">
        <v>183</v>
      </c>
      <c r="F22" s="115" t="s">
        <v>183</v>
      </c>
      <c r="G22" s="117">
        <v>7809.1</v>
      </c>
      <c r="H22" s="117">
        <v>8023.1</v>
      </c>
    </row>
    <row r="23" spans="1:8" ht="47.25">
      <c r="A23" s="158" t="s">
        <v>292</v>
      </c>
      <c r="B23" s="159">
        <v>904</v>
      </c>
      <c r="C23" s="160">
        <v>7</v>
      </c>
      <c r="D23" s="160">
        <v>3</v>
      </c>
      <c r="E23" s="114" t="s">
        <v>293</v>
      </c>
      <c r="F23" s="115" t="s">
        <v>183</v>
      </c>
      <c r="G23" s="117">
        <v>7789.1</v>
      </c>
      <c r="H23" s="117">
        <v>8023.1</v>
      </c>
    </row>
    <row r="24" spans="1:8" ht="47.25">
      <c r="A24" s="158" t="s">
        <v>294</v>
      </c>
      <c r="B24" s="159">
        <v>904</v>
      </c>
      <c r="C24" s="160">
        <v>7</v>
      </c>
      <c r="D24" s="160">
        <v>3</v>
      </c>
      <c r="E24" s="114" t="s">
        <v>295</v>
      </c>
      <c r="F24" s="115" t="s">
        <v>183</v>
      </c>
      <c r="G24" s="117">
        <v>7789.1</v>
      </c>
      <c r="H24" s="117">
        <v>8023.1</v>
      </c>
    </row>
    <row r="25" spans="1:8" ht="31.5">
      <c r="A25" s="158" t="s">
        <v>323</v>
      </c>
      <c r="B25" s="159">
        <v>904</v>
      </c>
      <c r="C25" s="160">
        <v>7</v>
      </c>
      <c r="D25" s="160">
        <v>3</v>
      </c>
      <c r="E25" s="114" t="s">
        <v>324</v>
      </c>
      <c r="F25" s="115" t="s">
        <v>183</v>
      </c>
      <c r="G25" s="117">
        <v>7789.1</v>
      </c>
      <c r="H25" s="117">
        <v>8023.1</v>
      </c>
    </row>
    <row r="26" spans="1:8">
      <c r="A26" s="158" t="s">
        <v>325</v>
      </c>
      <c r="B26" s="159">
        <v>904</v>
      </c>
      <c r="C26" s="160">
        <v>7</v>
      </c>
      <c r="D26" s="160">
        <v>3</v>
      </c>
      <c r="E26" s="114" t="s">
        <v>326</v>
      </c>
      <c r="F26" s="115" t="s">
        <v>183</v>
      </c>
      <c r="G26" s="117">
        <v>14.4</v>
      </c>
      <c r="H26" s="117">
        <v>14.4</v>
      </c>
    </row>
    <row r="27" spans="1:8">
      <c r="A27" s="158" t="s">
        <v>284</v>
      </c>
      <c r="B27" s="159">
        <v>904</v>
      </c>
      <c r="C27" s="160">
        <v>7</v>
      </c>
      <c r="D27" s="160">
        <v>3</v>
      </c>
      <c r="E27" s="114" t="s">
        <v>326</v>
      </c>
      <c r="F27" s="115" t="s">
        <v>285</v>
      </c>
      <c r="G27" s="117">
        <v>14.4</v>
      </c>
      <c r="H27" s="117">
        <v>14.4</v>
      </c>
    </row>
    <row r="28" spans="1:8">
      <c r="A28" s="158" t="s">
        <v>200</v>
      </c>
      <c r="B28" s="159">
        <v>904</v>
      </c>
      <c r="C28" s="160">
        <v>7</v>
      </c>
      <c r="D28" s="160">
        <v>3</v>
      </c>
      <c r="E28" s="114" t="s">
        <v>328</v>
      </c>
      <c r="F28" s="115" t="s">
        <v>183</v>
      </c>
      <c r="G28" s="117">
        <v>5096.7</v>
      </c>
      <c r="H28" s="117">
        <v>5494.7</v>
      </c>
    </row>
    <row r="29" spans="1:8" ht="63">
      <c r="A29" s="158" t="s">
        <v>206</v>
      </c>
      <c r="B29" s="159">
        <v>904</v>
      </c>
      <c r="C29" s="160">
        <v>7</v>
      </c>
      <c r="D29" s="160">
        <v>3</v>
      </c>
      <c r="E29" s="114" t="s">
        <v>328</v>
      </c>
      <c r="F29" s="115" t="s">
        <v>207</v>
      </c>
      <c r="G29" s="117">
        <v>4667.8999999999996</v>
      </c>
      <c r="H29" s="117">
        <v>5064.8999999999996</v>
      </c>
    </row>
    <row r="30" spans="1:8" ht="31.5">
      <c r="A30" s="158" t="s">
        <v>190</v>
      </c>
      <c r="B30" s="159">
        <v>904</v>
      </c>
      <c r="C30" s="160">
        <v>7</v>
      </c>
      <c r="D30" s="160">
        <v>3</v>
      </c>
      <c r="E30" s="114" t="s">
        <v>328</v>
      </c>
      <c r="F30" s="115" t="s">
        <v>191</v>
      </c>
      <c r="G30" s="117">
        <v>428.8</v>
      </c>
      <c r="H30" s="117">
        <v>429.8</v>
      </c>
    </row>
    <row r="31" spans="1:8" ht="141.75" customHeight="1">
      <c r="A31" s="158" t="s">
        <v>256</v>
      </c>
      <c r="B31" s="159">
        <v>904</v>
      </c>
      <c r="C31" s="160">
        <v>7</v>
      </c>
      <c r="D31" s="160">
        <v>3</v>
      </c>
      <c r="E31" s="114" t="s">
        <v>329</v>
      </c>
      <c r="F31" s="115" t="s">
        <v>183</v>
      </c>
      <c r="G31" s="117">
        <v>2678</v>
      </c>
      <c r="H31" s="117">
        <v>2514</v>
      </c>
    </row>
    <row r="32" spans="1:8" ht="63">
      <c r="A32" s="158" t="s">
        <v>206</v>
      </c>
      <c r="B32" s="159">
        <v>904</v>
      </c>
      <c r="C32" s="160">
        <v>7</v>
      </c>
      <c r="D32" s="160">
        <v>3</v>
      </c>
      <c r="E32" s="114" t="s">
        <v>329</v>
      </c>
      <c r="F32" s="115" t="s">
        <v>207</v>
      </c>
      <c r="G32" s="117">
        <v>2678</v>
      </c>
      <c r="H32" s="117">
        <v>2514</v>
      </c>
    </row>
    <row r="33" spans="1:8" ht="47.25">
      <c r="A33" s="158" t="s">
        <v>343</v>
      </c>
      <c r="B33" s="159">
        <v>904</v>
      </c>
      <c r="C33" s="160">
        <v>7</v>
      </c>
      <c r="D33" s="160">
        <v>3</v>
      </c>
      <c r="E33" s="114" t="s">
        <v>344</v>
      </c>
      <c r="F33" s="115" t="s">
        <v>183</v>
      </c>
      <c r="G33" s="117">
        <v>20</v>
      </c>
      <c r="H33" s="117">
        <v>0</v>
      </c>
    </row>
    <row r="34" spans="1:8" ht="47.25" customHeight="1">
      <c r="A34" s="158" t="s">
        <v>364</v>
      </c>
      <c r="B34" s="159">
        <v>904</v>
      </c>
      <c r="C34" s="160">
        <v>7</v>
      </c>
      <c r="D34" s="160">
        <v>3</v>
      </c>
      <c r="E34" s="114" t="s">
        <v>365</v>
      </c>
      <c r="F34" s="115" t="s">
        <v>183</v>
      </c>
      <c r="G34" s="117">
        <v>20</v>
      </c>
      <c r="H34" s="117">
        <v>0</v>
      </c>
    </row>
    <row r="35" spans="1:8" ht="47.25">
      <c r="A35" s="158" t="s">
        <v>366</v>
      </c>
      <c r="B35" s="159">
        <v>904</v>
      </c>
      <c r="C35" s="160">
        <v>7</v>
      </c>
      <c r="D35" s="160">
        <v>3</v>
      </c>
      <c r="E35" s="114" t="s">
        <v>367</v>
      </c>
      <c r="F35" s="115" t="s">
        <v>183</v>
      </c>
      <c r="G35" s="117">
        <v>20</v>
      </c>
      <c r="H35" s="117">
        <v>0</v>
      </c>
    </row>
    <row r="36" spans="1:8" ht="63">
      <c r="A36" s="158" t="s">
        <v>278</v>
      </c>
      <c r="B36" s="159">
        <v>904</v>
      </c>
      <c r="C36" s="160">
        <v>7</v>
      </c>
      <c r="D36" s="160">
        <v>3</v>
      </c>
      <c r="E36" s="114" t="s">
        <v>368</v>
      </c>
      <c r="F36" s="115" t="s">
        <v>183</v>
      </c>
      <c r="G36" s="117">
        <v>20</v>
      </c>
      <c r="H36" s="117">
        <v>0</v>
      </c>
    </row>
    <row r="37" spans="1:8" ht="31.5">
      <c r="A37" s="158" t="s">
        <v>190</v>
      </c>
      <c r="B37" s="159">
        <v>904</v>
      </c>
      <c r="C37" s="160">
        <v>7</v>
      </c>
      <c r="D37" s="160">
        <v>3</v>
      </c>
      <c r="E37" s="114" t="s">
        <v>368</v>
      </c>
      <c r="F37" s="115" t="s">
        <v>191</v>
      </c>
      <c r="G37" s="117">
        <v>20</v>
      </c>
      <c r="H37" s="117">
        <v>0</v>
      </c>
    </row>
    <row r="38" spans="1:8" ht="31.5">
      <c r="A38" s="158" t="s">
        <v>199</v>
      </c>
      <c r="B38" s="159">
        <v>904</v>
      </c>
      <c r="C38" s="160">
        <v>7</v>
      </c>
      <c r="D38" s="160">
        <v>5</v>
      </c>
      <c r="E38" s="114" t="s">
        <v>183</v>
      </c>
      <c r="F38" s="115" t="s">
        <v>183</v>
      </c>
      <c r="G38" s="117">
        <v>46</v>
      </c>
      <c r="H38" s="117">
        <v>46</v>
      </c>
    </row>
    <row r="39" spans="1:8" ht="47.25">
      <c r="A39" s="158" t="s">
        <v>292</v>
      </c>
      <c r="B39" s="159">
        <v>904</v>
      </c>
      <c r="C39" s="160">
        <v>7</v>
      </c>
      <c r="D39" s="160">
        <v>5</v>
      </c>
      <c r="E39" s="114" t="s">
        <v>293</v>
      </c>
      <c r="F39" s="115" t="s">
        <v>183</v>
      </c>
      <c r="G39" s="117">
        <v>46</v>
      </c>
      <c r="H39" s="117">
        <v>46</v>
      </c>
    </row>
    <row r="40" spans="1:8" ht="47.25">
      <c r="A40" s="158" t="s">
        <v>294</v>
      </c>
      <c r="B40" s="159">
        <v>904</v>
      </c>
      <c r="C40" s="160">
        <v>7</v>
      </c>
      <c r="D40" s="160">
        <v>5</v>
      </c>
      <c r="E40" s="114" t="s">
        <v>295</v>
      </c>
      <c r="F40" s="115" t="s">
        <v>183</v>
      </c>
      <c r="G40" s="117">
        <v>46</v>
      </c>
      <c r="H40" s="117">
        <v>46</v>
      </c>
    </row>
    <row r="41" spans="1:8">
      <c r="A41" s="158" t="s">
        <v>296</v>
      </c>
      <c r="B41" s="159">
        <v>904</v>
      </c>
      <c r="C41" s="160">
        <v>7</v>
      </c>
      <c r="D41" s="160">
        <v>5</v>
      </c>
      <c r="E41" s="114" t="s">
        <v>297</v>
      </c>
      <c r="F41" s="115" t="s">
        <v>183</v>
      </c>
      <c r="G41" s="117">
        <v>10</v>
      </c>
      <c r="H41" s="117">
        <v>10</v>
      </c>
    </row>
    <row r="42" spans="1:8" ht="31.5">
      <c r="A42" s="158" t="s">
        <v>197</v>
      </c>
      <c r="B42" s="159">
        <v>904</v>
      </c>
      <c r="C42" s="160">
        <v>7</v>
      </c>
      <c r="D42" s="160">
        <v>5</v>
      </c>
      <c r="E42" s="114" t="s">
        <v>298</v>
      </c>
      <c r="F42" s="115" t="s">
        <v>183</v>
      </c>
      <c r="G42" s="117">
        <v>10</v>
      </c>
      <c r="H42" s="117">
        <v>10</v>
      </c>
    </row>
    <row r="43" spans="1:8" ht="31.5">
      <c r="A43" s="158" t="s">
        <v>190</v>
      </c>
      <c r="B43" s="159">
        <v>904</v>
      </c>
      <c r="C43" s="160">
        <v>7</v>
      </c>
      <c r="D43" s="160">
        <v>5</v>
      </c>
      <c r="E43" s="114" t="s">
        <v>298</v>
      </c>
      <c r="F43" s="115" t="s">
        <v>191</v>
      </c>
      <c r="G43" s="117">
        <v>10</v>
      </c>
      <c r="H43" s="117">
        <v>10</v>
      </c>
    </row>
    <row r="44" spans="1:8" ht="31.5">
      <c r="A44" s="158" t="s">
        <v>303</v>
      </c>
      <c r="B44" s="159">
        <v>904</v>
      </c>
      <c r="C44" s="160">
        <v>7</v>
      </c>
      <c r="D44" s="160">
        <v>5</v>
      </c>
      <c r="E44" s="114" t="s">
        <v>304</v>
      </c>
      <c r="F44" s="115" t="s">
        <v>183</v>
      </c>
      <c r="G44" s="117">
        <v>10</v>
      </c>
      <c r="H44" s="117">
        <v>10</v>
      </c>
    </row>
    <row r="45" spans="1:8" ht="31.5">
      <c r="A45" s="158" t="s">
        <v>197</v>
      </c>
      <c r="B45" s="159">
        <v>904</v>
      </c>
      <c r="C45" s="160">
        <v>7</v>
      </c>
      <c r="D45" s="160">
        <v>5</v>
      </c>
      <c r="E45" s="114" t="s">
        <v>305</v>
      </c>
      <c r="F45" s="115" t="s">
        <v>183</v>
      </c>
      <c r="G45" s="117">
        <v>10</v>
      </c>
      <c r="H45" s="117">
        <v>10</v>
      </c>
    </row>
    <row r="46" spans="1:8" ht="31.5">
      <c r="A46" s="158" t="s">
        <v>190</v>
      </c>
      <c r="B46" s="159">
        <v>904</v>
      </c>
      <c r="C46" s="160">
        <v>7</v>
      </c>
      <c r="D46" s="160">
        <v>5</v>
      </c>
      <c r="E46" s="114" t="s">
        <v>305</v>
      </c>
      <c r="F46" s="115" t="s">
        <v>191</v>
      </c>
      <c r="G46" s="117">
        <v>10</v>
      </c>
      <c r="H46" s="117">
        <v>10</v>
      </c>
    </row>
    <row r="47" spans="1:8" ht="31.5">
      <c r="A47" s="158" t="s">
        <v>313</v>
      </c>
      <c r="B47" s="159">
        <v>904</v>
      </c>
      <c r="C47" s="160">
        <v>7</v>
      </c>
      <c r="D47" s="160">
        <v>5</v>
      </c>
      <c r="E47" s="114" t="s">
        <v>314</v>
      </c>
      <c r="F47" s="115" t="s">
        <v>183</v>
      </c>
      <c r="G47" s="117">
        <v>10</v>
      </c>
      <c r="H47" s="117">
        <v>10</v>
      </c>
    </row>
    <row r="48" spans="1:8" ht="31.5">
      <c r="A48" s="158" t="s">
        <v>197</v>
      </c>
      <c r="B48" s="159">
        <v>904</v>
      </c>
      <c r="C48" s="160">
        <v>7</v>
      </c>
      <c r="D48" s="160">
        <v>5</v>
      </c>
      <c r="E48" s="114" t="s">
        <v>317</v>
      </c>
      <c r="F48" s="115" t="s">
        <v>183</v>
      </c>
      <c r="G48" s="117">
        <v>10</v>
      </c>
      <c r="H48" s="117">
        <v>10</v>
      </c>
    </row>
    <row r="49" spans="1:8" ht="31.5">
      <c r="A49" s="158" t="s">
        <v>190</v>
      </c>
      <c r="B49" s="159">
        <v>904</v>
      </c>
      <c r="C49" s="160">
        <v>7</v>
      </c>
      <c r="D49" s="160">
        <v>5</v>
      </c>
      <c r="E49" s="114" t="s">
        <v>317</v>
      </c>
      <c r="F49" s="115" t="s">
        <v>191</v>
      </c>
      <c r="G49" s="117">
        <v>10</v>
      </c>
      <c r="H49" s="117">
        <v>10</v>
      </c>
    </row>
    <row r="50" spans="1:8" ht="31.5">
      <c r="A50" s="158" t="s">
        <v>323</v>
      </c>
      <c r="B50" s="159">
        <v>904</v>
      </c>
      <c r="C50" s="160">
        <v>7</v>
      </c>
      <c r="D50" s="160">
        <v>5</v>
      </c>
      <c r="E50" s="114" t="s">
        <v>324</v>
      </c>
      <c r="F50" s="115" t="s">
        <v>183</v>
      </c>
      <c r="G50" s="117">
        <v>16</v>
      </c>
      <c r="H50" s="117">
        <v>16</v>
      </c>
    </row>
    <row r="51" spans="1:8" ht="31.5">
      <c r="A51" s="158" t="s">
        <v>197</v>
      </c>
      <c r="B51" s="159">
        <v>904</v>
      </c>
      <c r="C51" s="160">
        <v>7</v>
      </c>
      <c r="D51" s="160">
        <v>5</v>
      </c>
      <c r="E51" s="114" t="s">
        <v>327</v>
      </c>
      <c r="F51" s="115" t="s">
        <v>183</v>
      </c>
      <c r="G51" s="117">
        <v>16</v>
      </c>
      <c r="H51" s="117">
        <v>16</v>
      </c>
    </row>
    <row r="52" spans="1:8" ht="31.5">
      <c r="A52" s="158" t="s">
        <v>190</v>
      </c>
      <c r="B52" s="159">
        <v>904</v>
      </c>
      <c r="C52" s="160">
        <v>7</v>
      </c>
      <c r="D52" s="160">
        <v>5</v>
      </c>
      <c r="E52" s="114" t="s">
        <v>327</v>
      </c>
      <c r="F52" s="115" t="s">
        <v>191</v>
      </c>
      <c r="G52" s="117">
        <v>16</v>
      </c>
      <c r="H52" s="117">
        <v>16</v>
      </c>
    </row>
    <row r="53" spans="1:8">
      <c r="A53" s="158" t="s">
        <v>707</v>
      </c>
      <c r="B53" s="159">
        <v>904</v>
      </c>
      <c r="C53" s="160">
        <v>8</v>
      </c>
      <c r="D53" s="160"/>
      <c r="E53" s="114" t="s">
        <v>183</v>
      </c>
      <c r="F53" s="115" t="s">
        <v>183</v>
      </c>
      <c r="G53" s="117">
        <v>33854.6</v>
      </c>
      <c r="H53" s="117">
        <v>34827.9</v>
      </c>
    </row>
    <row r="54" spans="1:8">
      <c r="A54" s="158" t="s">
        <v>300</v>
      </c>
      <c r="B54" s="159">
        <v>904</v>
      </c>
      <c r="C54" s="160">
        <v>8</v>
      </c>
      <c r="D54" s="160">
        <v>1</v>
      </c>
      <c r="E54" s="114" t="s">
        <v>183</v>
      </c>
      <c r="F54" s="115" t="s">
        <v>183</v>
      </c>
      <c r="G54" s="117">
        <v>32566.7</v>
      </c>
      <c r="H54" s="117">
        <v>33497</v>
      </c>
    </row>
    <row r="55" spans="1:8" ht="47.25">
      <c r="A55" s="158" t="s">
        <v>292</v>
      </c>
      <c r="B55" s="159">
        <v>904</v>
      </c>
      <c r="C55" s="160">
        <v>8</v>
      </c>
      <c r="D55" s="160">
        <v>1</v>
      </c>
      <c r="E55" s="114" t="s">
        <v>293</v>
      </c>
      <c r="F55" s="115" t="s">
        <v>183</v>
      </c>
      <c r="G55" s="117">
        <v>32154.5</v>
      </c>
      <c r="H55" s="117">
        <v>33064.800000000003</v>
      </c>
    </row>
    <row r="56" spans="1:8" ht="47.25">
      <c r="A56" s="158" t="s">
        <v>294</v>
      </c>
      <c r="B56" s="159">
        <v>904</v>
      </c>
      <c r="C56" s="160">
        <v>8</v>
      </c>
      <c r="D56" s="160">
        <v>1</v>
      </c>
      <c r="E56" s="114" t="s">
        <v>295</v>
      </c>
      <c r="F56" s="115" t="s">
        <v>183</v>
      </c>
      <c r="G56" s="117">
        <v>32154.5</v>
      </c>
      <c r="H56" s="117">
        <v>33064.800000000003</v>
      </c>
    </row>
    <row r="57" spans="1:8">
      <c r="A57" s="158" t="s">
        <v>296</v>
      </c>
      <c r="B57" s="159">
        <v>904</v>
      </c>
      <c r="C57" s="160">
        <v>8</v>
      </c>
      <c r="D57" s="160">
        <v>1</v>
      </c>
      <c r="E57" s="114" t="s">
        <v>297</v>
      </c>
      <c r="F57" s="115" t="s">
        <v>183</v>
      </c>
      <c r="G57" s="117">
        <v>2155.6</v>
      </c>
      <c r="H57" s="117">
        <v>2217.6</v>
      </c>
    </row>
    <row r="58" spans="1:8">
      <c r="A58" s="158" t="s">
        <v>200</v>
      </c>
      <c r="B58" s="159">
        <v>904</v>
      </c>
      <c r="C58" s="160">
        <v>8</v>
      </c>
      <c r="D58" s="160">
        <v>1</v>
      </c>
      <c r="E58" s="114" t="s">
        <v>299</v>
      </c>
      <c r="F58" s="115" t="s">
        <v>183</v>
      </c>
      <c r="G58" s="117">
        <v>1470.6</v>
      </c>
      <c r="H58" s="117">
        <v>1575.6</v>
      </c>
    </row>
    <row r="59" spans="1:8" ht="63">
      <c r="A59" s="158" t="s">
        <v>206</v>
      </c>
      <c r="B59" s="159">
        <v>904</v>
      </c>
      <c r="C59" s="160">
        <v>8</v>
      </c>
      <c r="D59" s="160">
        <v>1</v>
      </c>
      <c r="E59" s="114" t="s">
        <v>299</v>
      </c>
      <c r="F59" s="115" t="s">
        <v>207</v>
      </c>
      <c r="G59" s="117">
        <v>1195.4000000000001</v>
      </c>
      <c r="H59" s="117">
        <v>1299.4000000000001</v>
      </c>
    </row>
    <row r="60" spans="1:8" ht="31.5">
      <c r="A60" s="158" t="s">
        <v>190</v>
      </c>
      <c r="B60" s="159">
        <v>904</v>
      </c>
      <c r="C60" s="160">
        <v>8</v>
      </c>
      <c r="D60" s="160">
        <v>1</v>
      </c>
      <c r="E60" s="114" t="s">
        <v>299</v>
      </c>
      <c r="F60" s="115" t="s">
        <v>191</v>
      </c>
      <c r="G60" s="117">
        <v>267.8</v>
      </c>
      <c r="H60" s="117">
        <v>268.8</v>
      </c>
    </row>
    <row r="61" spans="1:8">
      <c r="A61" s="158" t="s">
        <v>202</v>
      </c>
      <c r="B61" s="159">
        <v>904</v>
      </c>
      <c r="C61" s="160">
        <v>8</v>
      </c>
      <c r="D61" s="160">
        <v>1</v>
      </c>
      <c r="E61" s="114" t="s">
        <v>299</v>
      </c>
      <c r="F61" s="115" t="s">
        <v>203</v>
      </c>
      <c r="G61" s="117">
        <v>7.4</v>
      </c>
      <c r="H61" s="117">
        <v>7.4</v>
      </c>
    </row>
    <row r="62" spans="1:8" ht="141.75" customHeight="1">
      <c r="A62" s="158" t="s">
        <v>256</v>
      </c>
      <c r="B62" s="159">
        <v>904</v>
      </c>
      <c r="C62" s="160">
        <v>8</v>
      </c>
      <c r="D62" s="160">
        <v>1</v>
      </c>
      <c r="E62" s="114" t="s">
        <v>301</v>
      </c>
      <c r="F62" s="115" t="s">
        <v>183</v>
      </c>
      <c r="G62" s="117">
        <v>685</v>
      </c>
      <c r="H62" s="117">
        <v>642</v>
      </c>
    </row>
    <row r="63" spans="1:8" ht="63">
      <c r="A63" s="158" t="s">
        <v>206</v>
      </c>
      <c r="B63" s="159">
        <v>904</v>
      </c>
      <c r="C63" s="160">
        <v>8</v>
      </c>
      <c r="D63" s="160">
        <v>1</v>
      </c>
      <c r="E63" s="114" t="s">
        <v>301</v>
      </c>
      <c r="F63" s="115" t="s">
        <v>207</v>
      </c>
      <c r="G63" s="117">
        <v>685</v>
      </c>
      <c r="H63" s="117">
        <v>642</v>
      </c>
    </row>
    <row r="64" spans="1:8" ht="31.5">
      <c r="A64" s="158" t="s">
        <v>303</v>
      </c>
      <c r="B64" s="159">
        <v>904</v>
      </c>
      <c r="C64" s="160">
        <v>8</v>
      </c>
      <c r="D64" s="160">
        <v>1</v>
      </c>
      <c r="E64" s="114" t="s">
        <v>304</v>
      </c>
      <c r="F64" s="115" t="s">
        <v>183</v>
      </c>
      <c r="G64" s="117">
        <v>19111.2</v>
      </c>
      <c r="H64" s="117">
        <v>19642.2</v>
      </c>
    </row>
    <row r="65" spans="1:8">
      <c r="A65" s="158" t="s">
        <v>200</v>
      </c>
      <c r="B65" s="159">
        <v>904</v>
      </c>
      <c r="C65" s="160">
        <v>8</v>
      </c>
      <c r="D65" s="160">
        <v>1</v>
      </c>
      <c r="E65" s="114" t="s">
        <v>306</v>
      </c>
      <c r="F65" s="115" t="s">
        <v>183</v>
      </c>
      <c r="G65" s="117">
        <v>13145.6</v>
      </c>
      <c r="H65" s="117">
        <v>14040.6</v>
      </c>
    </row>
    <row r="66" spans="1:8" ht="63">
      <c r="A66" s="158" t="s">
        <v>206</v>
      </c>
      <c r="B66" s="159">
        <v>904</v>
      </c>
      <c r="C66" s="160">
        <v>8</v>
      </c>
      <c r="D66" s="160">
        <v>1</v>
      </c>
      <c r="E66" s="114" t="s">
        <v>306</v>
      </c>
      <c r="F66" s="115" t="s">
        <v>207</v>
      </c>
      <c r="G66" s="117">
        <v>10264.200000000001</v>
      </c>
      <c r="H66" s="117">
        <v>11168.2</v>
      </c>
    </row>
    <row r="67" spans="1:8" ht="31.5">
      <c r="A67" s="158" t="s">
        <v>190</v>
      </c>
      <c r="B67" s="159">
        <v>904</v>
      </c>
      <c r="C67" s="160">
        <v>8</v>
      </c>
      <c r="D67" s="160">
        <v>1</v>
      </c>
      <c r="E67" s="114" t="s">
        <v>306</v>
      </c>
      <c r="F67" s="115" t="s">
        <v>191</v>
      </c>
      <c r="G67" s="117">
        <v>2868.3</v>
      </c>
      <c r="H67" s="117">
        <v>2859.3</v>
      </c>
    </row>
    <row r="68" spans="1:8">
      <c r="A68" s="158" t="s">
        <v>202</v>
      </c>
      <c r="B68" s="159">
        <v>904</v>
      </c>
      <c r="C68" s="160">
        <v>8</v>
      </c>
      <c r="D68" s="160">
        <v>1</v>
      </c>
      <c r="E68" s="114" t="s">
        <v>306</v>
      </c>
      <c r="F68" s="115" t="s">
        <v>203</v>
      </c>
      <c r="G68" s="117">
        <v>13.1</v>
      </c>
      <c r="H68" s="117">
        <v>13.1</v>
      </c>
    </row>
    <row r="69" spans="1:8" ht="141.75" customHeight="1">
      <c r="A69" s="158" t="s">
        <v>256</v>
      </c>
      <c r="B69" s="159">
        <v>904</v>
      </c>
      <c r="C69" s="160">
        <v>8</v>
      </c>
      <c r="D69" s="160">
        <v>1</v>
      </c>
      <c r="E69" s="114" t="s">
        <v>307</v>
      </c>
      <c r="F69" s="115" t="s">
        <v>183</v>
      </c>
      <c r="G69" s="117">
        <v>5906</v>
      </c>
      <c r="H69" s="117">
        <v>5542</v>
      </c>
    </row>
    <row r="70" spans="1:8" ht="63">
      <c r="A70" s="158" t="s">
        <v>206</v>
      </c>
      <c r="B70" s="159">
        <v>904</v>
      </c>
      <c r="C70" s="160">
        <v>8</v>
      </c>
      <c r="D70" s="160">
        <v>1</v>
      </c>
      <c r="E70" s="114" t="s">
        <v>307</v>
      </c>
      <c r="F70" s="115" t="s">
        <v>207</v>
      </c>
      <c r="G70" s="117">
        <v>5906</v>
      </c>
      <c r="H70" s="117">
        <v>5542</v>
      </c>
    </row>
    <row r="71" spans="1:8" ht="31.5">
      <c r="A71" s="158" t="s">
        <v>308</v>
      </c>
      <c r="B71" s="159">
        <v>904</v>
      </c>
      <c r="C71" s="160">
        <v>8</v>
      </c>
      <c r="D71" s="160">
        <v>1</v>
      </c>
      <c r="E71" s="114" t="s">
        <v>309</v>
      </c>
      <c r="F71" s="115" t="s">
        <v>183</v>
      </c>
      <c r="G71" s="117">
        <v>59.6</v>
      </c>
      <c r="H71" s="117">
        <v>59.6</v>
      </c>
    </row>
    <row r="72" spans="1:8" ht="31.5">
      <c r="A72" s="158" t="s">
        <v>190</v>
      </c>
      <c r="B72" s="159">
        <v>904</v>
      </c>
      <c r="C72" s="160">
        <v>8</v>
      </c>
      <c r="D72" s="160">
        <v>1</v>
      </c>
      <c r="E72" s="114" t="s">
        <v>309</v>
      </c>
      <c r="F72" s="115" t="s">
        <v>191</v>
      </c>
      <c r="G72" s="117">
        <v>59.6</v>
      </c>
      <c r="H72" s="117">
        <v>59.6</v>
      </c>
    </row>
    <row r="73" spans="1:8" ht="31.5">
      <c r="A73" s="158" t="s">
        <v>313</v>
      </c>
      <c r="B73" s="159">
        <v>904</v>
      </c>
      <c r="C73" s="160">
        <v>8</v>
      </c>
      <c r="D73" s="160">
        <v>1</v>
      </c>
      <c r="E73" s="114" t="s">
        <v>314</v>
      </c>
      <c r="F73" s="115" t="s">
        <v>183</v>
      </c>
      <c r="G73" s="117">
        <v>10887.7</v>
      </c>
      <c r="H73" s="117">
        <v>11205</v>
      </c>
    </row>
    <row r="74" spans="1:8" ht="47.25">
      <c r="A74" s="158" t="s">
        <v>315</v>
      </c>
      <c r="B74" s="159">
        <v>904</v>
      </c>
      <c r="C74" s="160">
        <v>8</v>
      </c>
      <c r="D74" s="160">
        <v>1</v>
      </c>
      <c r="E74" s="114" t="s">
        <v>316</v>
      </c>
      <c r="F74" s="115" t="s">
        <v>183</v>
      </c>
      <c r="G74" s="117">
        <v>222</v>
      </c>
      <c r="H74" s="117">
        <v>222</v>
      </c>
    </row>
    <row r="75" spans="1:8" ht="31.5">
      <c r="A75" s="158" t="s">
        <v>190</v>
      </c>
      <c r="B75" s="159">
        <v>904</v>
      </c>
      <c r="C75" s="160">
        <v>8</v>
      </c>
      <c r="D75" s="160">
        <v>1</v>
      </c>
      <c r="E75" s="114" t="s">
        <v>316</v>
      </c>
      <c r="F75" s="115" t="s">
        <v>191</v>
      </c>
      <c r="G75" s="117">
        <v>222</v>
      </c>
      <c r="H75" s="117">
        <v>222</v>
      </c>
    </row>
    <row r="76" spans="1:8">
      <c r="A76" s="158" t="s">
        <v>200</v>
      </c>
      <c r="B76" s="159">
        <v>904</v>
      </c>
      <c r="C76" s="160">
        <v>8</v>
      </c>
      <c r="D76" s="160">
        <v>1</v>
      </c>
      <c r="E76" s="114" t="s">
        <v>318</v>
      </c>
      <c r="F76" s="115" t="s">
        <v>183</v>
      </c>
      <c r="G76" s="117">
        <v>7156.7</v>
      </c>
      <c r="H76" s="117">
        <v>7690</v>
      </c>
    </row>
    <row r="77" spans="1:8" ht="63">
      <c r="A77" s="158" t="s">
        <v>206</v>
      </c>
      <c r="B77" s="159">
        <v>904</v>
      </c>
      <c r="C77" s="160">
        <v>8</v>
      </c>
      <c r="D77" s="160">
        <v>1</v>
      </c>
      <c r="E77" s="114" t="s">
        <v>318</v>
      </c>
      <c r="F77" s="115" t="s">
        <v>207</v>
      </c>
      <c r="G77" s="117">
        <v>6100.6</v>
      </c>
      <c r="H77" s="117">
        <v>6632.9</v>
      </c>
    </row>
    <row r="78" spans="1:8" ht="31.5">
      <c r="A78" s="158" t="s">
        <v>190</v>
      </c>
      <c r="B78" s="159">
        <v>904</v>
      </c>
      <c r="C78" s="160">
        <v>8</v>
      </c>
      <c r="D78" s="160">
        <v>1</v>
      </c>
      <c r="E78" s="114" t="s">
        <v>318</v>
      </c>
      <c r="F78" s="115" t="s">
        <v>191</v>
      </c>
      <c r="G78" s="117">
        <v>1036.3</v>
      </c>
      <c r="H78" s="117">
        <v>1037.3</v>
      </c>
    </row>
    <row r="79" spans="1:8">
      <c r="A79" s="158" t="s">
        <v>202</v>
      </c>
      <c r="B79" s="159">
        <v>904</v>
      </c>
      <c r="C79" s="160">
        <v>8</v>
      </c>
      <c r="D79" s="160">
        <v>1</v>
      </c>
      <c r="E79" s="114" t="s">
        <v>318</v>
      </c>
      <c r="F79" s="115" t="s">
        <v>203</v>
      </c>
      <c r="G79" s="117">
        <v>19.8</v>
      </c>
      <c r="H79" s="117">
        <v>19.8</v>
      </c>
    </row>
    <row r="80" spans="1:8" ht="141.75" customHeight="1">
      <c r="A80" s="158" t="s">
        <v>256</v>
      </c>
      <c r="B80" s="159">
        <v>904</v>
      </c>
      <c r="C80" s="160">
        <v>8</v>
      </c>
      <c r="D80" s="160">
        <v>1</v>
      </c>
      <c r="E80" s="114" t="s">
        <v>319</v>
      </c>
      <c r="F80" s="115" t="s">
        <v>183</v>
      </c>
      <c r="G80" s="117">
        <v>3509</v>
      </c>
      <c r="H80" s="117">
        <v>3293</v>
      </c>
    </row>
    <row r="81" spans="1:8" ht="63">
      <c r="A81" s="158" t="s">
        <v>206</v>
      </c>
      <c r="B81" s="159">
        <v>904</v>
      </c>
      <c r="C81" s="160">
        <v>8</v>
      </c>
      <c r="D81" s="160">
        <v>1</v>
      </c>
      <c r="E81" s="114" t="s">
        <v>319</v>
      </c>
      <c r="F81" s="115" t="s">
        <v>207</v>
      </c>
      <c r="G81" s="117">
        <v>3509</v>
      </c>
      <c r="H81" s="117">
        <v>3293</v>
      </c>
    </row>
    <row r="82" spans="1:8" ht="47.25">
      <c r="A82" s="158" t="s">
        <v>343</v>
      </c>
      <c r="B82" s="159">
        <v>904</v>
      </c>
      <c r="C82" s="160">
        <v>8</v>
      </c>
      <c r="D82" s="160">
        <v>1</v>
      </c>
      <c r="E82" s="114" t="s">
        <v>344</v>
      </c>
      <c r="F82" s="115" t="s">
        <v>183</v>
      </c>
      <c r="G82" s="117">
        <v>185</v>
      </c>
      <c r="H82" s="117">
        <v>205</v>
      </c>
    </row>
    <row r="83" spans="1:8" ht="46.5" customHeight="1">
      <c r="A83" s="158" t="s">
        <v>364</v>
      </c>
      <c r="B83" s="159">
        <v>904</v>
      </c>
      <c r="C83" s="160">
        <v>8</v>
      </c>
      <c r="D83" s="160">
        <v>1</v>
      </c>
      <c r="E83" s="114" t="s">
        <v>365</v>
      </c>
      <c r="F83" s="115" t="s">
        <v>183</v>
      </c>
      <c r="G83" s="117">
        <v>185</v>
      </c>
      <c r="H83" s="117">
        <v>205</v>
      </c>
    </row>
    <row r="84" spans="1:8" ht="47.25">
      <c r="A84" s="158" t="s">
        <v>366</v>
      </c>
      <c r="B84" s="159">
        <v>904</v>
      </c>
      <c r="C84" s="160">
        <v>8</v>
      </c>
      <c r="D84" s="160">
        <v>1</v>
      </c>
      <c r="E84" s="114" t="s">
        <v>367</v>
      </c>
      <c r="F84" s="115" t="s">
        <v>183</v>
      </c>
      <c r="G84" s="117">
        <v>185</v>
      </c>
      <c r="H84" s="117">
        <v>205</v>
      </c>
    </row>
    <row r="85" spans="1:8" ht="63">
      <c r="A85" s="158" t="s">
        <v>278</v>
      </c>
      <c r="B85" s="159">
        <v>904</v>
      </c>
      <c r="C85" s="160">
        <v>8</v>
      </c>
      <c r="D85" s="160">
        <v>1</v>
      </c>
      <c r="E85" s="114" t="s">
        <v>368</v>
      </c>
      <c r="F85" s="115" t="s">
        <v>183</v>
      </c>
      <c r="G85" s="117">
        <v>185</v>
      </c>
      <c r="H85" s="117">
        <v>205</v>
      </c>
    </row>
    <row r="86" spans="1:8" ht="31.5">
      <c r="A86" s="158" t="s">
        <v>190</v>
      </c>
      <c r="B86" s="159">
        <v>904</v>
      </c>
      <c r="C86" s="160">
        <v>8</v>
      </c>
      <c r="D86" s="160">
        <v>1</v>
      </c>
      <c r="E86" s="114" t="s">
        <v>368</v>
      </c>
      <c r="F86" s="115" t="s">
        <v>191</v>
      </c>
      <c r="G86" s="117">
        <v>185</v>
      </c>
      <c r="H86" s="117">
        <v>205</v>
      </c>
    </row>
    <row r="87" spans="1:8" ht="47.25">
      <c r="A87" s="158" t="s">
        <v>608</v>
      </c>
      <c r="B87" s="159">
        <v>904</v>
      </c>
      <c r="C87" s="160">
        <v>8</v>
      </c>
      <c r="D87" s="160">
        <v>1</v>
      </c>
      <c r="E87" s="114" t="s">
        <v>609</v>
      </c>
      <c r="F87" s="115" t="s">
        <v>183</v>
      </c>
      <c r="G87" s="117">
        <v>227.2</v>
      </c>
      <c r="H87" s="117">
        <v>227.2</v>
      </c>
    </row>
    <row r="88" spans="1:8" ht="47.25">
      <c r="A88" s="158" t="s">
        <v>610</v>
      </c>
      <c r="B88" s="159">
        <v>904</v>
      </c>
      <c r="C88" s="160">
        <v>8</v>
      </c>
      <c r="D88" s="160">
        <v>1</v>
      </c>
      <c r="E88" s="114" t="s">
        <v>611</v>
      </c>
      <c r="F88" s="115" t="s">
        <v>183</v>
      </c>
      <c r="G88" s="117">
        <v>227.2</v>
      </c>
      <c r="H88" s="117">
        <v>227.2</v>
      </c>
    </row>
    <row r="89" spans="1:8" ht="63">
      <c r="A89" s="158" t="s">
        <v>612</v>
      </c>
      <c r="B89" s="159">
        <v>904</v>
      </c>
      <c r="C89" s="160">
        <v>8</v>
      </c>
      <c r="D89" s="160">
        <v>1</v>
      </c>
      <c r="E89" s="114" t="s">
        <v>613</v>
      </c>
      <c r="F89" s="115" t="s">
        <v>183</v>
      </c>
      <c r="G89" s="117">
        <v>227.2</v>
      </c>
      <c r="H89" s="117">
        <v>227.2</v>
      </c>
    </row>
    <row r="90" spans="1:8" ht="30.75" customHeight="1">
      <c r="A90" s="158" t="s">
        <v>614</v>
      </c>
      <c r="B90" s="159">
        <v>904</v>
      </c>
      <c r="C90" s="160">
        <v>8</v>
      </c>
      <c r="D90" s="160">
        <v>1</v>
      </c>
      <c r="E90" s="114" t="s">
        <v>615</v>
      </c>
      <c r="F90" s="115" t="s">
        <v>183</v>
      </c>
      <c r="G90" s="117">
        <v>227.2</v>
      </c>
      <c r="H90" s="117">
        <v>227.2</v>
      </c>
    </row>
    <row r="91" spans="1:8" ht="31.5">
      <c r="A91" s="158" t="s">
        <v>190</v>
      </c>
      <c r="B91" s="159">
        <v>904</v>
      </c>
      <c r="C91" s="160">
        <v>8</v>
      </c>
      <c r="D91" s="160">
        <v>1</v>
      </c>
      <c r="E91" s="114" t="s">
        <v>615</v>
      </c>
      <c r="F91" s="115" t="s">
        <v>191</v>
      </c>
      <c r="G91" s="117">
        <v>227.2</v>
      </c>
      <c r="H91" s="117">
        <v>227.2</v>
      </c>
    </row>
    <row r="92" spans="1:8">
      <c r="A92" s="158" t="s">
        <v>337</v>
      </c>
      <c r="B92" s="159">
        <v>904</v>
      </c>
      <c r="C92" s="160">
        <v>8</v>
      </c>
      <c r="D92" s="160">
        <v>4</v>
      </c>
      <c r="E92" s="114" t="s">
        <v>183</v>
      </c>
      <c r="F92" s="115" t="s">
        <v>183</v>
      </c>
      <c r="G92" s="117">
        <v>1287.9000000000001</v>
      </c>
      <c r="H92" s="117">
        <v>1330.9</v>
      </c>
    </row>
    <row r="93" spans="1:8" ht="47.25">
      <c r="A93" s="158" t="s">
        <v>292</v>
      </c>
      <c r="B93" s="159">
        <v>904</v>
      </c>
      <c r="C93" s="160">
        <v>8</v>
      </c>
      <c r="D93" s="160">
        <v>4</v>
      </c>
      <c r="E93" s="114" t="s">
        <v>293</v>
      </c>
      <c r="F93" s="115" t="s">
        <v>183</v>
      </c>
      <c r="G93" s="117">
        <v>1287.9000000000001</v>
      </c>
      <c r="H93" s="117">
        <v>1330.9</v>
      </c>
    </row>
    <row r="94" spans="1:8" ht="47.25">
      <c r="A94" s="158" t="s">
        <v>331</v>
      </c>
      <c r="B94" s="159">
        <v>904</v>
      </c>
      <c r="C94" s="160">
        <v>8</v>
      </c>
      <c r="D94" s="160">
        <v>4</v>
      </c>
      <c r="E94" s="114" t="s">
        <v>332</v>
      </c>
      <c r="F94" s="115" t="s">
        <v>183</v>
      </c>
      <c r="G94" s="117">
        <v>1287.9000000000001</v>
      </c>
      <c r="H94" s="117">
        <v>1330.9</v>
      </c>
    </row>
    <row r="95" spans="1:8" ht="31.5">
      <c r="A95" s="158" t="s">
        <v>333</v>
      </c>
      <c r="B95" s="159">
        <v>904</v>
      </c>
      <c r="C95" s="160">
        <v>8</v>
      </c>
      <c r="D95" s="160">
        <v>4</v>
      </c>
      <c r="E95" s="114" t="s">
        <v>334</v>
      </c>
      <c r="F95" s="115" t="s">
        <v>183</v>
      </c>
      <c r="G95" s="117">
        <v>1287.9000000000001</v>
      </c>
      <c r="H95" s="117">
        <v>1330.9</v>
      </c>
    </row>
    <row r="96" spans="1:8">
      <c r="A96" s="158" t="s">
        <v>335</v>
      </c>
      <c r="B96" s="159">
        <v>904</v>
      </c>
      <c r="C96" s="160">
        <v>8</v>
      </c>
      <c r="D96" s="160">
        <v>4</v>
      </c>
      <c r="E96" s="114" t="s">
        <v>336</v>
      </c>
      <c r="F96" s="115" t="s">
        <v>183</v>
      </c>
      <c r="G96" s="117">
        <v>795.9</v>
      </c>
      <c r="H96" s="117">
        <v>868.9</v>
      </c>
    </row>
    <row r="97" spans="1:8" ht="63">
      <c r="A97" s="158" t="s">
        <v>206</v>
      </c>
      <c r="B97" s="159">
        <v>904</v>
      </c>
      <c r="C97" s="160">
        <v>8</v>
      </c>
      <c r="D97" s="160">
        <v>4</v>
      </c>
      <c r="E97" s="114" t="s">
        <v>336</v>
      </c>
      <c r="F97" s="115" t="s">
        <v>207</v>
      </c>
      <c r="G97" s="117">
        <v>793</v>
      </c>
      <c r="H97" s="117">
        <v>866</v>
      </c>
    </row>
    <row r="98" spans="1:8" ht="31.5">
      <c r="A98" s="158" t="s">
        <v>190</v>
      </c>
      <c r="B98" s="159">
        <v>904</v>
      </c>
      <c r="C98" s="160">
        <v>8</v>
      </c>
      <c r="D98" s="160">
        <v>4</v>
      </c>
      <c r="E98" s="114" t="s">
        <v>336</v>
      </c>
      <c r="F98" s="115" t="s">
        <v>191</v>
      </c>
      <c r="G98" s="117">
        <v>2.9</v>
      </c>
      <c r="H98" s="117">
        <v>2.9</v>
      </c>
    </row>
    <row r="99" spans="1:8" ht="141.75" customHeight="1">
      <c r="A99" s="158" t="s">
        <v>256</v>
      </c>
      <c r="B99" s="159">
        <v>904</v>
      </c>
      <c r="C99" s="160">
        <v>8</v>
      </c>
      <c r="D99" s="160">
        <v>4</v>
      </c>
      <c r="E99" s="114" t="s">
        <v>338</v>
      </c>
      <c r="F99" s="115" t="s">
        <v>183</v>
      </c>
      <c r="G99" s="117">
        <v>492</v>
      </c>
      <c r="H99" s="117">
        <v>462</v>
      </c>
    </row>
    <row r="100" spans="1:8" ht="63">
      <c r="A100" s="158" t="s">
        <v>206</v>
      </c>
      <c r="B100" s="159">
        <v>904</v>
      </c>
      <c r="C100" s="160">
        <v>8</v>
      </c>
      <c r="D100" s="160">
        <v>4</v>
      </c>
      <c r="E100" s="114" t="s">
        <v>338</v>
      </c>
      <c r="F100" s="115" t="s">
        <v>207</v>
      </c>
      <c r="G100" s="117">
        <v>492</v>
      </c>
      <c r="H100" s="117">
        <v>462</v>
      </c>
    </row>
    <row r="101" spans="1:8" s="107" customFormat="1">
      <c r="A101" s="155" t="s">
        <v>720</v>
      </c>
      <c r="B101" s="156">
        <v>907</v>
      </c>
      <c r="C101" s="157"/>
      <c r="D101" s="157"/>
      <c r="E101" s="109" t="s">
        <v>183</v>
      </c>
      <c r="F101" s="110" t="s">
        <v>183</v>
      </c>
      <c r="G101" s="112">
        <v>806633.5</v>
      </c>
      <c r="H101" s="112">
        <v>806583.1</v>
      </c>
    </row>
    <row r="102" spans="1:8">
      <c r="A102" s="158" t="s">
        <v>706</v>
      </c>
      <c r="B102" s="159">
        <v>907</v>
      </c>
      <c r="C102" s="160">
        <v>7</v>
      </c>
      <c r="D102" s="160"/>
      <c r="E102" s="114" t="s">
        <v>183</v>
      </c>
      <c r="F102" s="115" t="s">
        <v>183</v>
      </c>
      <c r="G102" s="117">
        <v>776805.1</v>
      </c>
      <c r="H102" s="117">
        <v>776754.7</v>
      </c>
    </row>
    <row r="103" spans="1:8">
      <c r="A103" s="158" t="s">
        <v>192</v>
      </c>
      <c r="B103" s="159">
        <v>907</v>
      </c>
      <c r="C103" s="160">
        <v>7</v>
      </c>
      <c r="D103" s="160">
        <v>1</v>
      </c>
      <c r="E103" s="114" t="s">
        <v>183</v>
      </c>
      <c r="F103" s="115" t="s">
        <v>183</v>
      </c>
      <c r="G103" s="117">
        <v>231053.6</v>
      </c>
      <c r="H103" s="117">
        <v>231153.5</v>
      </c>
    </row>
    <row r="104" spans="1:8" ht="31.5">
      <c r="A104" s="158" t="s">
        <v>181</v>
      </c>
      <c r="B104" s="159">
        <v>907</v>
      </c>
      <c r="C104" s="160">
        <v>7</v>
      </c>
      <c r="D104" s="160">
        <v>1</v>
      </c>
      <c r="E104" s="114" t="s">
        <v>182</v>
      </c>
      <c r="F104" s="115" t="s">
        <v>183</v>
      </c>
      <c r="G104" s="117">
        <v>230992.9</v>
      </c>
      <c r="H104" s="117">
        <v>231110.2</v>
      </c>
    </row>
    <row r="105" spans="1:8" ht="31.5">
      <c r="A105" s="158" t="s">
        <v>184</v>
      </c>
      <c r="B105" s="159">
        <v>907</v>
      </c>
      <c r="C105" s="160">
        <v>7</v>
      </c>
      <c r="D105" s="160">
        <v>1</v>
      </c>
      <c r="E105" s="114" t="s">
        <v>185</v>
      </c>
      <c r="F105" s="115" t="s">
        <v>183</v>
      </c>
      <c r="G105" s="117">
        <v>230992.9</v>
      </c>
      <c r="H105" s="117">
        <v>231110.2</v>
      </c>
    </row>
    <row r="106" spans="1:8" ht="31.5">
      <c r="A106" s="158" t="s">
        <v>186</v>
      </c>
      <c r="B106" s="159">
        <v>907</v>
      </c>
      <c r="C106" s="160">
        <v>7</v>
      </c>
      <c r="D106" s="160">
        <v>1</v>
      </c>
      <c r="E106" s="114" t="s">
        <v>187</v>
      </c>
      <c r="F106" s="115" t="s">
        <v>183</v>
      </c>
      <c r="G106" s="117">
        <v>230992.9</v>
      </c>
      <c r="H106" s="117">
        <v>231110.2</v>
      </c>
    </row>
    <row r="107" spans="1:8" ht="31.5">
      <c r="A107" s="158" t="s">
        <v>188</v>
      </c>
      <c r="B107" s="159">
        <v>907</v>
      </c>
      <c r="C107" s="160">
        <v>7</v>
      </c>
      <c r="D107" s="160">
        <v>1</v>
      </c>
      <c r="E107" s="114" t="s">
        <v>189</v>
      </c>
      <c r="F107" s="115" t="s">
        <v>183</v>
      </c>
      <c r="G107" s="117">
        <v>994.9</v>
      </c>
      <c r="H107" s="117">
        <v>885.6</v>
      </c>
    </row>
    <row r="108" spans="1:8" ht="31.5">
      <c r="A108" s="158" t="s">
        <v>190</v>
      </c>
      <c r="B108" s="159">
        <v>907</v>
      </c>
      <c r="C108" s="160">
        <v>7</v>
      </c>
      <c r="D108" s="160">
        <v>1</v>
      </c>
      <c r="E108" s="114" t="s">
        <v>189</v>
      </c>
      <c r="F108" s="115" t="s">
        <v>191</v>
      </c>
      <c r="G108" s="117">
        <v>994.9</v>
      </c>
      <c r="H108" s="117">
        <v>885.6</v>
      </c>
    </row>
    <row r="109" spans="1:8">
      <c r="A109" s="158" t="s">
        <v>195</v>
      </c>
      <c r="B109" s="159">
        <v>907</v>
      </c>
      <c r="C109" s="160">
        <v>7</v>
      </c>
      <c r="D109" s="160">
        <v>1</v>
      </c>
      <c r="E109" s="114" t="s">
        <v>196</v>
      </c>
      <c r="F109" s="115" t="s">
        <v>183</v>
      </c>
      <c r="G109" s="117">
        <v>33.4</v>
      </c>
      <c r="H109" s="117">
        <v>33.4</v>
      </c>
    </row>
    <row r="110" spans="1:8" ht="31.5">
      <c r="A110" s="158" t="s">
        <v>190</v>
      </c>
      <c r="B110" s="159">
        <v>907</v>
      </c>
      <c r="C110" s="160">
        <v>7</v>
      </c>
      <c r="D110" s="160">
        <v>1</v>
      </c>
      <c r="E110" s="114" t="s">
        <v>196</v>
      </c>
      <c r="F110" s="115" t="s">
        <v>191</v>
      </c>
      <c r="G110" s="117">
        <v>33.4</v>
      </c>
      <c r="H110" s="117">
        <v>33.4</v>
      </c>
    </row>
    <row r="111" spans="1:8">
      <c r="A111" s="158" t="s">
        <v>200</v>
      </c>
      <c r="B111" s="159">
        <v>907</v>
      </c>
      <c r="C111" s="160">
        <v>7</v>
      </c>
      <c r="D111" s="160">
        <v>1</v>
      </c>
      <c r="E111" s="114" t="s">
        <v>201</v>
      </c>
      <c r="F111" s="115" t="s">
        <v>183</v>
      </c>
      <c r="G111" s="117">
        <v>38747.699999999997</v>
      </c>
      <c r="H111" s="117">
        <v>37021.9</v>
      </c>
    </row>
    <row r="112" spans="1:8" ht="31.5">
      <c r="A112" s="158" t="s">
        <v>190</v>
      </c>
      <c r="B112" s="159">
        <v>907</v>
      </c>
      <c r="C112" s="160">
        <v>7</v>
      </c>
      <c r="D112" s="160">
        <v>1</v>
      </c>
      <c r="E112" s="114" t="s">
        <v>201</v>
      </c>
      <c r="F112" s="115" t="s">
        <v>191</v>
      </c>
      <c r="G112" s="117">
        <v>38084.6</v>
      </c>
      <c r="H112" s="117">
        <v>36358.800000000003</v>
      </c>
    </row>
    <row r="113" spans="1:8">
      <c r="A113" s="158" t="s">
        <v>202</v>
      </c>
      <c r="B113" s="159">
        <v>907</v>
      </c>
      <c r="C113" s="160">
        <v>7</v>
      </c>
      <c r="D113" s="160">
        <v>1</v>
      </c>
      <c r="E113" s="114" t="s">
        <v>201</v>
      </c>
      <c r="F113" s="115" t="s">
        <v>203</v>
      </c>
      <c r="G113" s="117">
        <v>663.1</v>
      </c>
      <c r="H113" s="117">
        <v>663.1</v>
      </c>
    </row>
    <row r="114" spans="1:8" ht="63">
      <c r="A114" s="158" t="s">
        <v>204</v>
      </c>
      <c r="B114" s="159">
        <v>907</v>
      </c>
      <c r="C114" s="160">
        <v>7</v>
      </c>
      <c r="D114" s="160">
        <v>1</v>
      </c>
      <c r="E114" s="114" t="s">
        <v>205</v>
      </c>
      <c r="F114" s="115" t="s">
        <v>183</v>
      </c>
      <c r="G114" s="117">
        <v>191170.1</v>
      </c>
      <c r="H114" s="117">
        <v>191170.1</v>
      </c>
    </row>
    <row r="115" spans="1:8" ht="63">
      <c r="A115" s="158" t="s">
        <v>206</v>
      </c>
      <c r="B115" s="159">
        <v>907</v>
      </c>
      <c r="C115" s="160">
        <v>7</v>
      </c>
      <c r="D115" s="160">
        <v>1</v>
      </c>
      <c r="E115" s="114" t="s">
        <v>205</v>
      </c>
      <c r="F115" s="115" t="s">
        <v>207</v>
      </c>
      <c r="G115" s="117">
        <v>189788.1</v>
      </c>
      <c r="H115" s="117">
        <v>189788.1</v>
      </c>
    </row>
    <row r="116" spans="1:8" ht="31.5">
      <c r="A116" s="158" t="s">
        <v>190</v>
      </c>
      <c r="B116" s="159">
        <v>907</v>
      </c>
      <c r="C116" s="160">
        <v>7</v>
      </c>
      <c r="D116" s="160">
        <v>1</v>
      </c>
      <c r="E116" s="114" t="s">
        <v>205</v>
      </c>
      <c r="F116" s="115" t="s">
        <v>191</v>
      </c>
      <c r="G116" s="117">
        <v>1382</v>
      </c>
      <c r="H116" s="117">
        <v>1382</v>
      </c>
    </row>
    <row r="117" spans="1:8" ht="31.5">
      <c r="A117" s="158" t="s">
        <v>235</v>
      </c>
      <c r="B117" s="159">
        <v>907</v>
      </c>
      <c r="C117" s="160">
        <v>7</v>
      </c>
      <c r="D117" s="160">
        <v>1</v>
      </c>
      <c r="E117" s="114" t="s">
        <v>684</v>
      </c>
      <c r="F117" s="115" t="s">
        <v>183</v>
      </c>
      <c r="G117" s="117">
        <v>0</v>
      </c>
      <c r="H117" s="117">
        <v>1950</v>
      </c>
    </row>
    <row r="118" spans="1:8" ht="31.5">
      <c r="A118" s="158" t="s">
        <v>190</v>
      </c>
      <c r="B118" s="159">
        <v>907</v>
      </c>
      <c r="C118" s="160">
        <v>7</v>
      </c>
      <c r="D118" s="160">
        <v>1</v>
      </c>
      <c r="E118" s="114" t="s">
        <v>684</v>
      </c>
      <c r="F118" s="115" t="s">
        <v>191</v>
      </c>
      <c r="G118" s="117">
        <v>0</v>
      </c>
      <c r="H118" s="117">
        <v>1950</v>
      </c>
    </row>
    <row r="119" spans="1:8" ht="110.25">
      <c r="A119" s="158" t="s">
        <v>237</v>
      </c>
      <c r="B119" s="159">
        <v>907</v>
      </c>
      <c r="C119" s="160">
        <v>7</v>
      </c>
      <c r="D119" s="160">
        <v>1</v>
      </c>
      <c r="E119" s="114" t="s">
        <v>685</v>
      </c>
      <c r="F119" s="115" t="s">
        <v>183</v>
      </c>
      <c r="G119" s="117">
        <v>46.8</v>
      </c>
      <c r="H119" s="117">
        <v>49.2</v>
      </c>
    </row>
    <row r="120" spans="1:8" ht="31.5">
      <c r="A120" s="158" t="s">
        <v>190</v>
      </c>
      <c r="B120" s="159">
        <v>907</v>
      </c>
      <c r="C120" s="160">
        <v>7</v>
      </c>
      <c r="D120" s="160">
        <v>1</v>
      </c>
      <c r="E120" s="114" t="s">
        <v>685</v>
      </c>
      <c r="F120" s="115" t="s">
        <v>191</v>
      </c>
      <c r="G120" s="117">
        <v>46.8</v>
      </c>
      <c r="H120" s="117">
        <v>49.2</v>
      </c>
    </row>
    <row r="121" spans="1:8" ht="47.25">
      <c r="A121" s="158" t="s">
        <v>343</v>
      </c>
      <c r="B121" s="159">
        <v>907</v>
      </c>
      <c r="C121" s="160">
        <v>7</v>
      </c>
      <c r="D121" s="160">
        <v>1</v>
      </c>
      <c r="E121" s="114" t="s">
        <v>344</v>
      </c>
      <c r="F121" s="115" t="s">
        <v>183</v>
      </c>
      <c r="G121" s="117">
        <v>60.7</v>
      </c>
      <c r="H121" s="117">
        <v>43.3</v>
      </c>
    </row>
    <row r="122" spans="1:8" ht="47.25" customHeight="1">
      <c r="A122" s="158" t="s">
        <v>364</v>
      </c>
      <c r="B122" s="159">
        <v>907</v>
      </c>
      <c r="C122" s="160">
        <v>7</v>
      </c>
      <c r="D122" s="160">
        <v>1</v>
      </c>
      <c r="E122" s="114" t="s">
        <v>365</v>
      </c>
      <c r="F122" s="115" t="s">
        <v>183</v>
      </c>
      <c r="G122" s="117">
        <v>60.7</v>
      </c>
      <c r="H122" s="117">
        <v>43.3</v>
      </c>
    </row>
    <row r="123" spans="1:8" ht="47.25">
      <c r="A123" s="158" t="s">
        <v>366</v>
      </c>
      <c r="B123" s="159">
        <v>907</v>
      </c>
      <c r="C123" s="160">
        <v>7</v>
      </c>
      <c r="D123" s="160">
        <v>1</v>
      </c>
      <c r="E123" s="114" t="s">
        <v>367</v>
      </c>
      <c r="F123" s="115" t="s">
        <v>183</v>
      </c>
      <c r="G123" s="117">
        <v>60.7</v>
      </c>
      <c r="H123" s="117">
        <v>43.3</v>
      </c>
    </row>
    <row r="124" spans="1:8" ht="63">
      <c r="A124" s="158" t="s">
        <v>278</v>
      </c>
      <c r="B124" s="159">
        <v>907</v>
      </c>
      <c r="C124" s="160">
        <v>7</v>
      </c>
      <c r="D124" s="160">
        <v>1</v>
      </c>
      <c r="E124" s="114" t="s">
        <v>368</v>
      </c>
      <c r="F124" s="115" t="s">
        <v>183</v>
      </c>
      <c r="G124" s="117">
        <v>60.7</v>
      </c>
      <c r="H124" s="117">
        <v>43.3</v>
      </c>
    </row>
    <row r="125" spans="1:8" ht="31.5">
      <c r="A125" s="158" t="s">
        <v>190</v>
      </c>
      <c r="B125" s="159">
        <v>907</v>
      </c>
      <c r="C125" s="160">
        <v>7</v>
      </c>
      <c r="D125" s="160">
        <v>1</v>
      </c>
      <c r="E125" s="114" t="s">
        <v>368</v>
      </c>
      <c r="F125" s="115" t="s">
        <v>191</v>
      </c>
      <c r="G125" s="117">
        <v>60.7</v>
      </c>
      <c r="H125" s="117">
        <v>43.3</v>
      </c>
    </row>
    <row r="126" spans="1:8">
      <c r="A126" s="158" t="s">
        <v>213</v>
      </c>
      <c r="B126" s="159">
        <v>907</v>
      </c>
      <c r="C126" s="160">
        <v>7</v>
      </c>
      <c r="D126" s="160">
        <v>2</v>
      </c>
      <c r="E126" s="114" t="s">
        <v>183</v>
      </c>
      <c r="F126" s="115" t="s">
        <v>183</v>
      </c>
      <c r="G126" s="117">
        <v>490083</v>
      </c>
      <c r="H126" s="117">
        <v>488288.9</v>
      </c>
    </row>
    <row r="127" spans="1:8" ht="31.5">
      <c r="A127" s="158" t="s">
        <v>181</v>
      </c>
      <c r="B127" s="159">
        <v>907</v>
      </c>
      <c r="C127" s="160">
        <v>7</v>
      </c>
      <c r="D127" s="160">
        <v>2</v>
      </c>
      <c r="E127" s="114" t="s">
        <v>182</v>
      </c>
      <c r="F127" s="115" t="s">
        <v>183</v>
      </c>
      <c r="G127" s="117">
        <v>490053</v>
      </c>
      <c r="H127" s="117">
        <v>488288.2</v>
      </c>
    </row>
    <row r="128" spans="1:8" ht="31.5">
      <c r="A128" s="158" t="s">
        <v>184</v>
      </c>
      <c r="B128" s="159">
        <v>907</v>
      </c>
      <c r="C128" s="160">
        <v>7</v>
      </c>
      <c r="D128" s="160">
        <v>2</v>
      </c>
      <c r="E128" s="114" t="s">
        <v>185</v>
      </c>
      <c r="F128" s="115" t="s">
        <v>183</v>
      </c>
      <c r="G128" s="117">
        <v>490044</v>
      </c>
      <c r="H128" s="117">
        <v>488279.2</v>
      </c>
    </row>
    <row r="129" spans="1:8" ht="31.5">
      <c r="A129" s="158" t="s">
        <v>210</v>
      </c>
      <c r="B129" s="159">
        <v>907</v>
      </c>
      <c r="C129" s="160">
        <v>7</v>
      </c>
      <c r="D129" s="160">
        <v>2</v>
      </c>
      <c r="E129" s="114" t="s">
        <v>211</v>
      </c>
      <c r="F129" s="115" t="s">
        <v>183</v>
      </c>
      <c r="G129" s="117">
        <v>489155.2</v>
      </c>
      <c r="H129" s="117">
        <v>487943.6</v>
      </c>
    </row>
    <row r="130" spans="1:8" ht="31.5">
      <c r="A130" s="158" t="s">
        <v>188</v>
      </c>
      <c r="B130" s="159">
        <v>907</v>
      </c>
      <c r="C130" s="160">
        <v>7</v>
      </c>
      <c r="D130" s="160">
        <v>2</v>
      </c>
      <c r="E130" s="114" t="s">
        <v>212</v>
      </c>
      <c r="F130" s="115" t="s">
        <v>183</v>
      </c>
      <c r="G130" s="117">
        <v>793.5</v>
      </c>
      <c r="H130" s="117">
        <v>793.8</v>
      </c>
    </row>
    <row r="131" spans="1:8" ht="31.5">
      <c r="A131" s="158" t="s">
        <v>190</v>
      </c>
      <c r="B131" s="159">
        <v>907</v>
      </c>
      <c r="C131" s="160">
        <v>7</v>
      </c>
      <c r="D131" s="160">
        <v>2</v>
      </c>
      <c r="E131" s="114" t="s">
        <v>212</v>
      </c>
      <c r="F131" s="115" t="s">
        <v>191</v>
      </c>
      <c r="G131" s="117">
        <v>793.5</v>
      </c>
      <c r="H131" s="117">
        <v>793.8</v>
      </c>
    </row>
    <row r="132" spans="1:8">
      <c r="A132" s="158" t="s">
        <v>193</v>
      </c>
      <c r="B132" s="159">
        <v>907</v>
      </c>
      <c r="C132" s="160">
        <v>7</v>
      </c>
      <c r="D132" s="160">
        <v>2</v>
      </c>
      <c r="E132" s="114" t="s">
        <v>214</v>
      </c>
      <c r="F132" s="115" t="s">
        <v>183</v>
      </c>
      <c r="G132" s="117">
        <v>1100</v>
      </c>
      <c r="H132" s="117">
        <v>1100</v>
      </c>
    </row>
    <row r="133" spans="1:8" ht="31.5">
      <c r="A133" s="158" t="s">
        <v>190</v>
      </c>
      <c r="B133" s="159">
        <v>907</v>
      </c>
      <c r="C133" s="160">
        <v>7</v>
      </c>
      <c r="D133" s="160">
        <v>2</v>
      </c>
      <c r="E133" s="114" t="s">
        <v>214</v>
      </c>
      <c r="F133" s="115" t="s">
        <v>191</v>
      </c>
      <c r="G133" s="117">
        <v>1100</v>
      </c>
      <c r="H133" s="117">
        <v>1100</v>
      </c>
    </row>
    <row r="134" spans="1:8">
      <c r="A134" s="158" t="s">
        <v>195</v>
      </c>
      <c r="B134" s="159">
        <v>907</v>
      </c>
      <c r="C134" s="160">
        <v>7</v>
      </c>
      <c r="D134" s="160">
        <v>2</v>
      </c>
      <c r="E134" s="114" t="s">
        <v>215</v>
      </c>
      <c r="F134" s="115" t="s">
        <v>183</v>
      </c>
      <c r="G134" s="117">
        <v>90.5</v>
      </c>
      <c r="H134" s="117">
        <v>90.5</v>
      </c>
    </row>
    <row r="135" spans="1:8" ht="31.5">
      <c r="A135" s="158" t="s">
        <v>190</v>
      </c>
      <c r="B135" s="159">
        <v>907</v>
      </c>
      <c r="C135" s="160">
        <v>7</v>
      </c>
      <c r="D135" s="160">
        <v>2</v>
      </c>
      <c r="E135" s="114" t="s">
        <v>215</v>
      </c>
      <c r="F135" s="115" t="s">
        <v>191</v>
      </c>
      <c r="G135" s="117">
        <v>90.5</v>
      </c>
      <c r="H135" s="117">
        <v>90.5</v>
      </c>
    </row>
    <row r="136" spans="1:8" ht="31.5">
      <c r="A136" s="158" t="s">
        <v>216</v>
      </c>
      <c r="B136" s="159">
        <v>907</v>
      </c>
      <c r="C136" s="160">
        <v>7</v>
      </c>
      <c r="D136" s="160">
        <v>2</v>
      </c>
      <c r="E136" s="114" t="s">
        <v>217</v>
      </c>
      <c r="F136" s="115" t="s">
        <v>183</v>
      </c>
      <c r="G136" s="117">
        <v>8585.7000000000007</v>
      </c>
      <c r="H136" s="117">
        <v>8585.7000000000007</v>
      </c>
    </row>
    <row r="137" spans="1:8" ht="31.5">
      <c r="A137" s="158" t="s">
        <v>190</v>
      </c>
      <c r="B137" s="159">
        <v>907</v>
      </c>
      <c r="C137" s="160">
        <v>7</v>
      </c>
      <c r="D137" s="160">
        <v>2</v>
      </c>
      <c r="E137" s="114" t="s">
        <v>217</v>
      </c>
      <c r="F137" s="115" t="s">
        <v>191</v>
      </c>
      <c r="G137" s="117">
        <v>8585.7000000000007</v>
      </c>
      <c r="H137" s="117">
        <v>8585.7000000000007</v>
      </c>
    </row>
    <row r="138" spans="1:8" ht="31.5">
      <c r="A138" s="158" t="s">
        <v>218</v>
      </c>
      <c r="B138" s="159">
        <v>907</v>
      </c>
      <c r="C138" s="160">
        <v>7</v>
      </c>
      <c r="D138" s="160">
        <v>2</v>
      </c>
      <c r="E138" s="114" t="s">
        <v>219</v>
      </c>
      <c r="F138" s="115" t="s">
        <v>183</v>
      </c>
      <c r="G138" s="117">
        <v>120</v>
      </c>
      <c r="H138" s="117">
        <v>120</v>
      </c>
    </row>
    <row r="139" spans="1:8" ht="63">
      <c r="A139" s="158" t="s">
        <v>206</v>
      </c>
      <c r="B139" s="159">
        <v>907</v>
      </c>
      <c r="C139" s="160">
        <v>7</v>
      </c>
      <c r="D139" s="160">
        <v>2</v>
      </c>
      <c r="E139" s="114" t="s">
        <v>219</v>
      </c>
      <c r="F139" s="115" t="s">
        <v>207</v>
      </c>
      <c r="G139" s="117">
        <v>120</v>
      </c>
      <c r="H139" s="117">
        <v>120</v>
      </c>
    </row>
    <row r="140" spans="1:8">
      <c r="A140" s="158" t="s">
        <v>220</v>
      </c>
      <c r="B140" s="159">
        <v>907</v>
      </c>
      <c r="C140" s="160">
        <v>7</v>
      </c>
      <c r="D140" s="160">
        <v>2</v>
      </c>
      <c r="E140" s="114" t="s">
        <v>221</v>
      </c>
      <c r="F140" s="115" t="s">
        <v>183</v>
      </c>
      <c r="G140" s="117">
        <v>15</v>
      </c>
      <c r="H140" s="117">
        <v>15</v>
      </c>
    </row>
    <row r="141" spans="1:8" ht="31.5">
      <c r="A141" s="158" t="s">
        <v>190</v>
      </c>
      <c r="B141" s="159">
        <v>907</v>
      </c>
      <c r="C141" s="160">
        <v>7</v>
      </c>
      <c r="D141" s="160">
        <v>2</v>
      </c>
      <c r="E141" s="114" t="s">
        <v>221</v>
      </c>
      <c r="F141" s="115" t="s">
        <v>191</v>
      </c>
      <c r="G141" s="117">
        <v>15</v>
      </c>
      <c r="H141" s="117">
        <v>15</v>
      </c>
    </row>
    <row r="142" spans="1:8">
      <c r="A142" s="158" t="s">
        <v>222</v>
      </c>
      <c r="B142" s="159">
        <v>907</v>
      </c>
      <c r="C142" s="160">
        <v>7</v>
      </c>
      <c r="D142" s="160">
        <v>2</v>
      </c>
      <c r="E142" s="114" t="s">
        <v>223</v>
      </c>
      <c r="F142" s="115" t="s">
        <v>183</v>
      </c>
      <c r="G142" s="117">
        <v>94.2</v>
      </c>
      <c r="H142" s="117">
        <v>99.6</v>
      </c>
    </row>
    <row r="143" spans="1:8" ht="31.5">
      <c r="A143" s="158" t="s">
        <v>190</v>
      </c>
      <c r="B143" s="159">
        <v>907</v>
      </c>
      <c r="C143" s="160">
        <v>7</v>
      </c>
      <c r="D143" s="160">
        <v>2</v>
      </c>
      <c r="E143" s="114" t="s">
        <v>223</v>
      </c>
      <c r="F143" s="115" t="s">
        <v>191</v>
      </c>
      <c r="G143" s="117">
        <v>94.2</v>
      </c>
      <c r="H143" s="117">
        <v>99.6</v>
      </c>
    </row>
    <row r="144" spans="1:8">
      <c r="A144" s="158" t="s">
        <v>200</v>
      </c>
      <c r="B144" s="159">
        <v>907</v>
      </c>
      <c r="C144" s="160">
        <v>7</v>
      </c>
      <c r="D144" s="160">
        <v>2</v>
      </c>
      <c r="E144" s="114" t="s">
        <v>225</v>
      </c>
      <c r="F144" s="115" t="s">
        <v>183</v>
      </c>
      <c r="G144" s="117">
        <v>36310.5</v>
      </c>
      <c r="H144" s="117">
        <v>37312.5</v>
      </c>
    </row>
    <row r="145" spans="1:8" ht="31.5">
      <c r="A145" s="158" t="s">
        <v>190</v>
      </c>
      <c r="B145" s="159">
        <v>907</v>
      </c>
      <c r="C145" s="160">
        <v>7</v>
      </c>
      <c r="D145" s="160">
        <v>2</v>
      </c>
      <c r="E145" s="114" t="s">
        <v>225</v>
      </c>
      <c r="F145" s="115" t="s">
        <v>191</v>
      </c>
      <c r="G145" s="117">
        <v>34153.9</v>
      </c>
      <c r="H145" s="117">
        <v>35155.9</v>
      </c>
    </row>
    <row r="146" spans="1:8">
      <c r="A146" s="158" t="s">
        <v>202</v>
      </c>
      <c r="B146" s="159">
        <v>907</v>
      </c>
      <c r="C146" s="160">
        <v>7</v>
      </c>
      <c r="D146" s="160">
        <v>2</v>
      </c>
      <c r="E146" s="114" t="s">
        <v>225</v>
      </c>
      <c r="F146" s="115" t="s">
        <v>203</v>
      </c>
      <c r="G146" s="117">
        <v>2156.6</v>
      </c>
      <c r="H146" s="117">
        <v>2156.6</v>
      </c>
    </row>
    <row r="147" spans="1:8" ht="94.5">
      <c r="A147" s="158" t="s">
        <v>226</v>
      </c>
      <c r="B147" s="159">
        <v>907</v>
      </c>
      <c r="C147" s="160">
        <v>7</v>
      </c>
      <c r="D147" s="160">
        <v>2</v>
      </c>
      <c r="E147" s="114" t="s">
        <v>227</v>
      </c>
      <c r="F147" s="115" t="s">
        <v>183</v>
      </c>
      <c r="G147" s="117">
        <v>426851.5</v>
      </c>
      <c r="H147" s="117">
        <v>426851.5</v>
      </c>
    </row>
    <row r="148" spans="1:8" ht="63">
      <c r="A148" s="158" t="s">
        <v>206</v>
      </c>
      <c r="B148" s="159">
        <v>907</v>
      </c>
      <c r="C148" s="160">
        <v>7</v>
      </c>
      <c r="D148" s="160">
        <v>2</v>
      </c>
      <c r="E148" s="114" t="s">
        <v>227</v>
      </c>
      <c r="F148" s="115" t="s">
        <v>207</v>
      </c>
      <c r="G148" s="117">
        <v>418473.5</v>
      </c>
      <c r="H148" s="117">
        <v>418473.5</v>
      </c>
    </row>
    <row r="149" spans="1:8" ht="31.5">
      <c r="A149" s="158" t="s">
        <v>190</v>
      </c>
      <c r="B149" s="159">
        <v>907</v>
      </c>
      <c r="C149" s="160">
        <v>7</v>
      </c>
      <c r="D149" s="160">
        <v>2</v>
      </c>
      <c r="E149" s="114" t="s">
        <v>227</v>
      </c>
      <c r="F149" s="115" t="s">
        <v>191</v>
      </c>
      <c r="G149" s="117">
        <v>8378</v>
      </c>
      <c r="H149" s="117">
        <v>8378</v>
      </c>
    </row>
    <row r="150" spans="1:8" ht="31.5">
      <c r="A150" s="158" t="s">
        <v>235</v>
      </c>
      <c r="B150" s="159">
        <v>907</v>
      </c>
      <c r="C150" s="160">
        <v>7</v>
      </c>
      <c r="D150" s="160">
        <v>2</v>
      </c>
      <c r="E150" s="114" t="s">
        <v>236</v>
      </c>
      <c r="F150" s="115" t="s">
        <v>183</v>
      </c>
      <c r="G150" s="117">
        <v>1950</v>
      </c>
      <c r="H150" s="117">
        <v>1950</v>
      </c>
    </row>
    <row r="151" spans="1:8" ht="31.5">
      <c r="A151" s="158" t="s">
        <v>190</v>
      </c>
      <c r="B151" s="159">
        <v>907</v>
      </c>
      <c r="C151" s="160">
        <v>7</v>
      </c>
      <c r="D151" s="160">
        <v>2</v>
      </c>
      <c r="E151" s="114" t="s">
        <v>236</v>
      </c>
      <c r="F151" s="115" t="s">
        <v>191</v>
      </c>
      <c r="G151" s="117">
        <v>1950</v>
      </c>
      <c r="H151" s="117">
        <v>1950</v>
      </c>
    </row>
    <row r="152" spans="1:8" ht="110.25">
      <c r="A152" s="158" t="s">
        <v>237</v>
      </c>
      <c r="B152" s="159">
        <v>907</v>
      </c>
      <c r="C152" s="160">
        <v>7</v>
      </c>
      <c r="D152" s="160">
        <v>2</v>
      </c>
      <c r="E152" s="114" t="s">
        <v>238</v>
      </c>
      <c r="F152" s="115" t="s">
        <v>183</v>
      </c>
      <c r="G152" s="117">
        <v>148.6</v>
      </c>
      <c r="H152" s="117">
        <v>124</v>
      </c>
    </row>
    <row r="153" spans="1:8" ht="31.5">
      <c r="A153" s="158" t="s">
        <v>190</v>
      </c>
      <c r="B153" s="159">
        <v>907</v>
      </c>
      <c r="C153" s="160">
        <v>7</v>
      </c>
      <c r="D153" s="160">
        <v>2</v>
      </c>
      <c r="E153" s="114" t="s">
        <v>238</v>
      </c>
      <c r="F153" s="115" t="s">
        <v>191</v>
      </c>
      <c r="G153" s="117">
        <v>148.6</v>
      </c>
      <c r="H153" s="117">
        <v>124</v>
      </c>
    </row>
    <row r="154" spans="1:8" ht="47.25">
      <c r="A154" s="158" t="s">
        <v>240</v>
      </c>
      <c r="B154" s="159">
        <v>907</v>
      </c>
      <c r="C154" s="160">
        <v>7</v>
      </c>
      <c r="D154" s="160">
        <v>2</v>
      </c>
      <c r="E154" s="114" t="s">
        <v>241</v>
      </c>
      <c r="F154" s="115" t="s">
        <v>183</v>
      </c>
      <c r="G154" s="117">
        <v>6750</v>
      </c>
      <c r="H154" s="117">
        <v>0</v>
      </c>
    </row>
    <row r="155" spans="1:8" ht="31.5">
      <c r="A155" s="158" t="s">
        <v>190</v>
      </c>
      <c r="B155" s="159">
        <v>907</v>
      </c>
      <c r="C155" s="160">
        <v>7</v>
      </c>
      <c r="D155" s="160">
        <v>2</v>
      </c>
      <c r="E155" s="114" t="s">
        <v>241</v>
      </c>
      <c r="F155" s="115" t="s">
        <v>191</v>
      </c>
      <c r="G155" s="117">
        <v>6750</v>
      </c>
      <c r="H155" s="117">
        <v>0</v>
      </c>
    </row>
    <row r="156" spans="1:8" ht="63">
      <c r="A156" s="158" t="s">
        <v>244</v>
      </c>
      <c r="B156" s="159">
        <v>907</v>
      </c>
      <c r="C156" s="160">
        <v>7</v>
      </c>
      <c r="D156" s="160">
        <v>2</v>
      </c>
      <c r="E156" s="114" t="s">
        <v>245</v>
      </c>
      <c r="F156" s="115" t="s">
        <v>183</v>
      </c>
      <c r="G156" s="117">
        <v>5756.2</v>
      </c>
      <c r="H156" s="117">
        <v>5756.2</v>
      </c>
    </row>
    <row r="157" spans="1:8" ht="31.5">
      <c r="A157" s="158" t="s">
        <v>190</v>
      </c>
      <c r="B157" s="159">
        <v>907</v>
      </c>
      <c r="C157" s="160">
        <v>7</v>
      </c>
      <c r="D157" s="160">
        <v>2</v>
      </c>
      <c r="E157" s="114" t="s">
        <v>245</v>
      </c>
      <c r="F157" s="115" t="s">
        <v>191</v>
      </c>
      <c r="G157" s="117">
        <v>5756.2</v>
      </c>
      <c r="H157" s="117">
        <v>5756.2</v>
      </c>
    </row>
    <row r="158" spans="1:8" ht="110.25">
      <c r="A158" s="158" t="s">
        <v>248</v>
      </c>
      <c r="B158" s="159">
        <v>907</v>
      </c>
      <c r="C158" s="160">
        <v>7</v>
      </c>
      <c r="D158" s="160">
        <v>2</v>
      </c>
      <c r="E158" s="114" t="s">
        <v>249</v>
      </c>
      <c r="F158" s="115" t="s">
        <v>183</v>
      </c>
      <c r="G158" s="117">
        <v>589.5</v>
      </c>
      <c r="H158" s="117">
        <v>5144.8</v>
      </c>
    </row>
    <row r="159" spans="1:8" ht="31.5">
      <c r="A159" s="158" t="s">
        <v>190</v>
      </c>
      <c r="B159" s="159">
        <v>907</v>
      </c>
      <c r="C159" s="160">
        <v>7</v>
      </c>
      <c r="D159" s="160">
        <v>2</v>
      </c>
      <c r="E159" s="114" t="s">
        <v>249</v>
      </c>
      <c r="F159" s="115" t="s">
        <v>191</v>
      </c>
      <c r="G159" s="117">
        <v>589.5</v>
      </c>
      <c r="H159" s="117">
        <v>5144.8</v>
      </c>
    </row>
    <row r="160" spans="1:8">
      <c r="A160" s="158" t="s">
        <v>259</v>
      </c>
      <c r="B160" s="159">
        <v>907</v>
      </c>
      <c r="C160" s="160">
        <v>7</v>
      </c>
      <c r="D160" s="160">
        <v>2</v>
      </c>
      <c r="E160" s="114" t="s">
        <v>260</v>
      </c>
      <c r="F160" s="115" t="s">
        <v>183</v>
      </c>
      <c r="G160" s="117">
        <v>888.8</v>
      </c>
      <c r="H160" s="117">
        <v>335.6</v>
      </c>
    </row>
    <row r="161" spans="1:8" ht="47.25">
      <c r="A161" s="158" t="s">
        <v>261</v>
      </c>
      <c r="B161" s="159">
        <v>907</v>
      </c>
      <c r="C161" s="160">
        <v>7</v>
      </c>
      <c r="D161" s="160">
        <v>2</v>
      </c>
      <c r="E161" s="114" t="s">
        <v>262</v>
      </c>
      <c r="F161" s="115" t="s">
        <v>183</v>
      </c>
      <c r="G161" s="117">
        <v>888.8</v>
      </c>
      <c r="H161" s="117">
        <v>335.6</v>
      </c>
    </row>
    <row r="162" spans="1:8" ht="31.5">
      <c r="A162" s="158" t="s">
        <v>190</v>
      </c>
      <c r="B162" s="159">
        <v>907</v>
      </c>
      <c r="C162" s="160">
        <v>7</v>
      </c>
      <c r="D162" s="160">
        <v>2</v>
      </c>
      <c r="E162" s="114" t="s">
        <v>262</v>
      </c>
      <c r="F162" s="115" t="s">
        <v>191</v>
      </c>
      <c r="G162" s="117">
        <v>888.8</v>
      </c>
      <c r="H162" s="117">
        <v>335.6</v>
      </c>
    </row>
    <row r="163" spans="1:8" ht="47.25">
      <c r="A163" s="158" t="s">
        <v>267</v>
      </c>
      <c r="B163" s="159">
        <v>907</v>
      </c>
      <c r="C163" s="160">
        <v>7</v>
      </c>
      <c r="D163" s="160">
        <v>2</v>
      </c>
      <c r="E163" s="114" t="s">
        <v>268</v>
      </c>
      <c r="F163" s="115" t="s">
        <v>183</v>
      </c>
      <c r="G163" s="117">
        <v>9</v>
      </c>
      <c r="H163" s="117">
        <v>9</v>
      </c>
    </row>
    <row r="164" spans="1:8" ht="47.25">
      <c r="A164" s="158" t="s">
        <v>280</v>
      </c>
      <c r="B164" s="159">
        <v>907</v>
      </c>
      <c r="C164" s="160">
        <v>7</v>
      </c>
      <c r="D164" s="160">
        <v>2</v>
      </c>
      <c r="E164" s="114" t="s">
        <v>281</v>
      </c>
      <c r="F164" s="115" t="s">
        <v>183</v>
      </c>
      <c r="G164" s="117">
        <v>9</v>
      </c>
      <c r="H164" s="117">
        <v>9</v>
      </c>
    </row>
    <row r="165" spans="1:8" ht="63">
      <c r="A165" s="158" t="s">
        <v>282</v>
      </c>
      <c r="B165" s="159">
        <v>907</v>
      </c>
      <c r="C165" s="160">
        <v>7</v>
      </c>
      <c r="D165" s="160">
        <v>2</v>
      </c>
      <c r="E165" s="114" t="s">
        <v>283</v>
      </c>
      <c r="F165" s="115" t="s">
        <v>183</v>
      </c>
      <c r="G165" s="117">
        <v>9</v>
      </c>
      <c r="H165" s="117">
        <v>9</v>
      </c>
    </row>
    <row r="166" spans="1:8">
      <c r="A166" s="158" t="s">
        <v>284</v>
      </c>
      <c r="B166" s="159">
        <v>907</v>
      </c>
      <c r="C166" s="160">
        <v>7</v>
      </c>
      <c r="D166" s="160">
        <v>2</v>
      </c>
      <c r="E166" s="114" t="s">
        <v>283</v>
      </c>
      <c r="F166" s="115" t="s">
        <v>285</v>
      </c>
      <c r="G166" s="117">
        <v>9</v>
      </c>
      <c r="H166" s="117">
        <v>9</v>
      </c>
    </row>
    <row r="167" spans="1:8" ht="47.25">
      <c r="A167" s="158" t="s">
        <v>343</v>
      </c>
      <c r="B167" s="159">
        <v>907</v>
      </c>
      <c r="C167" s="160">
        <v>7</v>
      </c>
      <c r="D167" s="160">
        <v>2</v>
      </c>
      <c r="E167" s="114" t="s">
        <v>344</v>
      </c>
      <c r="F167" s="115" t="s">
        <v>183</v>
      </c>
      <c r="G167" s="117">
        <v>30</v>
      </c>
      <c r="H167" s="117">
        <v>0.7</v>
      </c>
    </row>
    <row r="168" spans="1:8" ht="47.25" customHeight="1">
      <c r="A168" s="158" t="s">
        <v>364</v>
      </c>
      <c r="B168" s="159">
        <v>907</v>
      </c>
      <c r="C168" s="160">
        <v>7</v>
      </c>
      <c r="D168" s="160">
        <v>2</v>
      </c>
      <c r="E168" s="114" t="s">
        <v>365</v>
      </c>
      <c r="F168" s="115" t="s">
        <v>183</v>
      </c>
      <c r="G168" s="117">
        <v>30</v>
      </c>
      <c r="H168" s="117">
        <v>0.7</v>
      </c>
    </row>
    <row r="169" spans="1:8" ht="47.25">
      <c r="A169" s="158" t="s">
        <v>366</v>
      </c>
      <c r="B169" s="159">
        <v>907</v>
      </c>
      <c r="C169" s="160">
        <v>7</v>
      </c>
      <c r="D169" s="160">
        <v>2</v>
      </c>
      <c r="E169" s="114" t="s">
        <v>367</v>
      </c>
      <c r="F169" s="115" t="s">
        <v>183</v>
      </c>
      <c r="G169" s="117">
        <v>30</v>
      </c>
      <c r="H169" s="117">
        <v>0.7</v>
      </c>
    </row>
    <row r="170" spans="1:8" ht="63">
      <c r="A170" s="158" t="s">
        <v>278</v>
      </c>
      <c r="B170" s="159">
        <v>907</v>
      </c>
      <c r="C170" s="160">
        <v>7</v>
      </c>
      <c r="D170" s="160">
        <v>2</v>
      </c>
      <c r="E170" s="114" t="s">
        <v>368</v>
      </c>
      <c r="F170" s="115" t="s">
        <v>183</v>
      </c>
      <c r="G170" s="117">
        <v>30</v>
      </c>
      <c r="H170" s="117">
        <v>0.7</v>
      </c>
    </row>
    <row r="171" spans="1:8" ht="31.5">
      <c r="A171" s="158" t="s">
        <v>190</v>
      </c>
      <c r="B171" s="159">
        <v>907</v>
      </c>
      <c r="C171" s="160">
        <v>7</v>
      </c>
      <c r="D171" s="160">
        <v>2</v>
      </c>
      <c r="E171" s="114" t="s">
        <v>368</v>
      </c>
      <c r="F171" s="115" t="s">
        <v>191</v>
      </c>
      <c r="G171" s="117">
        <v>30</v>
      </c>
      <c r="H171" s="117">
        <v>0.7</v>
      </c>
    </row>
    <row r="172" spans="1:8">
      <c r="A172" s="158" t="s">
        <v>253</v>
      </c>
      <c r="B172" s="159">
        <v>907</v>
      </c>
      <c r="C172" s="160">
        <v>7</v>
      </c>
      <c r="D172" s="160">
        <v>3</v>
      </c>
      <c r="E172" s="114" t="s">
        <v>183</v>
      </c>
      <c r="F172" s="115" t="s">
        <v>183</v>
      </c>
      <c r="G172" s="117">
        <v>40603.800000000003</v>
      </c>
      <c r="H172" s="117">
        <v>41879.800000000003</v>
      </c>
    </row>
    <row r="173" spans="1:8" ht="31.5">
      <c r="A173" s="158" t="s">
        <v>181</v>
      </c>
      <c r="B173" s="159">
        <v>907</v>
      </c>
      <c r="C173" s="160">
        <v>7</v>
      </c>
      <c r="D173" s="160">
        <v>3</v>
      </c>
      <c r="E173" s="114" t="s">
        <v>182</v>
      </c>
      <c r="F173" s="115" t="s">
        <v>183</v>
      </c>
      <c r="G173" s="117">
        <v>40574.800000000003</v>
      </c>
      <c r="H173" s="117">
        <v>41819.800000000003</v>
      </c>
    </row>
    <row r="174" spans="1:8" ht="31.5">
      <c r="A174" s="158" t="s">
        <v>184</v>
      </c>
      <c r="B174" s="159">
        <v>907</v>
      </c>
      <c r="C174" s="160">
        <v>7</v>
      </c>
      <c r="D174" s="160">
        <v>3</v>
      </c>
      <c r="E174" s="114" t="s">
        <v>185</v>
      </c>
      <c r="F174" s="115" t="s">
        <v>183</v>
      </c>
      <c r="G174" s="117">
        <v>40574.800000000003</v>
      </c>
      <c r="H174" s="117">
        <v>41819.800000000003</v>
      </c>
    </row>
    <row r="175" spans="1:8" ht="31.5">
      <c r="A175" s="158" t="s">
        <v>250</v>
      </c>
      <c r="B175" s="159">
        <v>907</v>
      </c>
      <c r="C175" s="160">
        <v>7</v>
      </c>
      <c r="D175" s="160">
        <v>3</v>
      </c>
      <c r="E175" s="114" t="s">
        <v>251</v>
      </c>
      <c r="F175" s="115" t="s">
        <v>183</v>
      </c>
      <c r="G175" s="117">
        <v>40574.800000000003</v>
      </c>
      <c r="H175" s="117">
        <v>41819.800000000003</v>
      </c>
    </row>
    <row r="176" spans="1:8" ht="31.5">
      <c r="A176" s="158" t="s">
        <v>188</v>
      </c>
      <c r="B176" s="159">
        <v>907</v>
      </c>
      <c r="C176" s="160">
        <v>7</v>
      </c>
      <c r="D176" s="160">
        <v>3</v>
      </c>
      <c r="E176" s="114" t="s">
        <v>252</v>
      </c>
      <c r="F176" s="115" t="s">
        <v>183</v>
      </c>
      <c r="G176" s="117">
        <v>62.5</v>
      </c>
      <c r="H176" s="117">
        <v>62.5</v>
      </c>
    </row>
    <row r="177" spans="1:8" ht="31.5">
      <c r="A177" s="158" t="s">
        <v>190</v>
      </c>
      <c r="B177" s="159">
        <v>907</v>
      </c>
      <c r="C177" s="160">
        <v>7</v>
      </c>
      <c r="D177" s="160">
        <v>3</v>
      </c>
      <c r="E177" s="114" t="s">
        <v>252</v>
      </c>
      <c r="F177" s="115" t="s">
        <v>191</v>
      </c>
      <c r="G177" s="117">
        <v>62.5</v>
      </c>
      <c r="H177" s="117">
        <v>62.5</v>
      </c>
    </row>
    <row r="178" spans="1:8">
      <c r="A178" s="158" t="s">
        <v>200</v>
      </c>
      <c r="B178" s="159">
        <v>907</v>
      </c>
      <c r="C178" s="160">
        <v>7</v>
      </c>
      <c r="D178" s="160">
        <v>3</v>
      </c>
      <c r="E178" s="114" t="s">
        <v>255</v>
      </c>
      <c r="F178" s="115" t="s">
        <v>183</v>
      </c>
      <c r="G178" s="117">
        <v>26335</v>
      </c>
      <c r="H178" s="117">
        <v>28445.3</v>
      </c>
    </row>
    <row r="179" spans="1:8" ht="63">
      <c r="A179" s="158" t="s">
        <v>206</v>
      </c>
      <c r="B179" s="159">
        <v>907</v>
      </c>
      <c r="C179" s="160">
        <v>7</v>
      </c>
      <c r="D179" s="160">
        <v>3</v>
      </c>
      <c r="E179" s="114" t="s">
        <v>255</v>
      </c>
      <c r="F179" s="115" t="s">
        <v>207</v>
      </c>
      <c r="G179" s="117">
        <v>23535.7</v>
      </c>
      <c r="H179" s="117">
        <v>25646</v>
      </c>
    </row>
    <row r="180" spans="1:8" ht="31.5">
      <c r="A180" s="158" t="s">
        <v>190</v>
      </c>
      <c r="B180" s="159">
        <v>907</v>
      </c>
      <c r="C180" s="160">
        <v>7</v>
      </c>
      <c r="D180" s="160">
        <v>3</v>
      </c>
      <c r="E180" s="114" t="s">
        <v>255</v>
      </c>
      <c r="F180" s="115" t="s">
        <v>191</v>
      </c>
      <c r="G180" s="117">
        <v>2452.9</v>
      </c>
      <c r="H180" s="117">
        <v>2452.9</v>
      </c>
    </row>
    <row r="181" spans="1:8">
      <c r="A181" s="158" t="s">
        <v>202</v>
      </c>
      <c r="B181" s="159">
        <v>907</v>
      </c>
      <c r="C181" s="160">
        <v>7</v>
      </c>
      <c r="D181" s="160">
        <v>3</v>
      </c>
      <c r="E181" s="114" t="s">
        <v>255</v>
      </c>
      <c r="F181" s="115" t="s">
        <v>203</v>
      </c>
      <c r="G181" s="117">
        <v>346.4</v>
      </c>
      <c r="H181" s="117">
        <v>346.4</v>
      </c>
    </row>
    <row r="182" spans="1:8" ht="141.75" customHeight="1">
      <c r="A182" s="158" t="s">
        <v>256</v>
      </c>
      <c r="B182" s="159">
        <v>907</v>
      </c>
      <c r="C182" s="160">
        <v>7</v>
      </c>
      <c r="D182" s="160">
        <v>3</v>
      </c>
      <c r="E182" s="114" t="s">
        <v>257</v>
      </c>
      <c r="F182" s="115" t="s">
        <v>183</v>
      </c>
      <c r="G182" s="117">
        <v>14177.3</v>
      </c>
      <c r="H182" s="117">
        <v>13312</v>
      </c>
    </row>
    <row r="183" spans="1:8" ht="63">
      <c r="A183" s="158" t="s">
        <v>206</v>
      </c>
      <c r="B183" s="159">
        <v>907</v>
      </c>
      <c r="C183" s="160">
        <v>7</v>
      </c>
      <c r="D183" s="160">
        <v>3</v>
      </c>
      <c r="E183" s="114" t="s">
        <v>257</v>
      </c>
      <c r="F183" s="115" t="s">
        <v>207</v>
      </c>
      <c r="G183" s="117">
        <v>14177.3</v>
      </c>
      <c r="H183" s="117">
        <v>13312</v>
      </c>
    </row>
    <row r="184" spans="1:8" ht="47.25">
      <c r="A184" s="158" t="s">
        <v>343</v>
      </c>
      <c r="B184" s="159">
        <v>907</v>
      </c>
      <c r="C184" s="160">
        <v>7</v>
      </c>
      <c r="D184" s="160">
        <v>3</v>
      </c>
      <c r="E184" s="114" t="s">
        <v>344</v>
      </c>
      <c r="F184" s="115" t="s">
        <v>183</v>
      </c>
      <c r="G184" s="117">
        <v>29</v>
      </c>
      <c r="H184" s="117">
        <v>60</v>
      </c>
    </row>
    <row r="185" spans="1:8" ht="46.5" customHeight="1">
      <c r="A185" s="158" t="s">
        <v>364</v>
      </c>
      <c r="B185" s="159">
        <v>907</v>
      </c>
      <c r="C185" s="160">
        <v>7</v>
      </c>
      <c r="D185" s="160">
        <v>3</v>
      </c>
      <c r="E185" s="114" t="s">
        <v>365</v>
      </c>
      <c r="F185" s="115" t="s">
        <v>183</v>
      </c>
      <c r="G185" s="117">
        <v>29</v>
      </c>
      <c r="H185" s="117">
        <v>60</v>
      </c>
    </row>
    <row r="186" spans="1:8" ht="47.25">
      <c r="A186" s="158" t="s">
        <v>366</v>
      </c>
      <c r="B186" s="159">
        <v>907</v>
      </c>
      <c r="C186" s="160">
        <v>7</v>
      </c>
      <c r="D186" s="160">
        <v>3</v>
      </c>
      <c r="E186" s="114" t="s">
        <v>367</v>
      </c>
      <c r="F186" s="115" t="s">
        <v>183</v>
      </c>
      <c r="G186" s="117">
        <v>29</v>
      </c>
      <c r="H186" s="117">
        <v>60</v>
      </c>
    </row>
    <row r="187" spans="1:8" ht="63">
      <c r="A187" s="158" t="s">
        <v>278</v>
      </c>
      <c r="B187" s="159">
        <v>907</v>
      </c>
      <c r="C187" s="160">
        <v>7</v>
      </c>
      <c r="D187" s="160">
        <v>3</v>
      </c>
      <c r="E187" s="114" t="s">
        <v>368</v>
      </c>
      <c r="F187" s="115" t="s">
        <v>183</v>
      </c>
      <c r="G187" s="117">
        <v>29</v>
      </c>
      <c r="H187" s="117">
        <v>60</v>
      </c>
    </row>
    <row r="188" spans="1:8" ht="31.5">
      <c r="A188" s="158" t="s">
        <v>190</v>
      </c>
      <c r="B188" s="159">
        <v>907</v>
      </c>
      <c r="C188" s="160">
        <v>7</v>
      </c>
      <c r="D188" s="160">
        <v>3</v>
      </c>
      <c r="E188" s="114" t="s">
        <v>368</v>
      </c>
      <c r="F188" s="115" t="s">
        <v>191</v>
      </c>
      <c r="G188" s="117">
        <v>29</v>
      </c>
      <c r="H188" s="117">
        <v>60</v>
      </c>
    </row>
    <row r="189" spans="1:8" ht="31.5">
      <c r="A189" s="158" t="s">
        <v>199</v>
      </c>
      <c r="B189" s="159">
        <v>907</v>
      </c>
      <c r="C189" s="160">
        <v>7</v>
      </c>
      <c r="D189" s="160">
        <v>5</v>
      </c>
      <c r="E189" s="114" t="s">
        <v>183</v>
      </c>
      <c r="F189" s="115" t="s">
        <v>183</v>
      </c>
      <c r="G189" s="117">
        <v>274.7</v>
      </c>
      <c r="H189" s="117">
        <v>274.7</v>
      </c>
    </row>
    <row r="190" spans="1:8" ht="31.5">
      <c r="A190" s="158" t="s">
        <v>181</v>
      </c>
      <c r="B190" s="159">
        <v>907</v>
      </c>
      <c r="C190" s="160">
        <v>7</v>
      </c>
      <c r="D190" s="160">
        <v>5</v>
      </c>
      <c r="E190" s="114" t="s">
        <v>182</v>
      </c>
      <c r="F190" s="115" t="s">
        <v>183</v>
      </c>
      <c r="G190" s="117">
        <v>274.7</v>
      </c>
      <c r="H190" s="117">
        <v>274.7</v>
      </c>
    </row>
    <row r="191" spans="1:8" ht="31.5">
      <c r="A191" s="158" t="s">
        <v>184</v>
      </c>
      <c r="B191" s="159">
        <v>907</v>
      </c>
      <c r="C191" s="160">
        <v>7</v>
      </c>
      <c r="D191" s="160">
        <v>5</v>
      </c>
      <c r="E191" s="114" t="s">
        <v>185</v>
      </c>
      <c r="F191" s="115" t="s">
        <v>183</v>
      </c>
      <c r="G191" s="117">
        <v>274.7</v>
      </c>
      <c r="H191" s="117">
        <v>274.7</v>
      </c>
    </row>
    <row r="192" spans="1:8" ht="31.5">
      <c r="A192" s="158" t="s">
        <v>186</v>
      </c>
      <c r="B192" s="159">
        <v>907</v>
      </c>
      <c r="C192" s="160">
        <v>7</v>
      </c>
      <c r="D192" s="160">
        <v>5</v>
      </c>
      <c r="E192" s="114" t="s">
        <v>187</v>
      </c>
      <c r="F192" s="115" t="s">
        <v>183</v>
      </c>
      <c r="G192" s="117">
        <v>153.69999999999999</v>
      </c>
      <c r="H192" s="117">
        <v>153.69999999999999</v>
      </c>
    </row>
    <row r="193" spans="1:8" ht="31.5">
      <c r="A193" s="158" t="s">
        <v>197</v>
      </c>
      <c r="B193" s="159">
        <v>907</v>
      </c>
      <c r="C193" s="160">
        <v>7</v>
      </c>
      <c r="D193" s="160">
        <v>5</v>
      </c>
      <c r="E193" s="114" t="s">
        <v>198</v>
      </c>
      <c r="F193" s="115" t="s">
        <v>183</v>
      </c>
      <c r="G193" s="117">
        <v>153.69999999999999</v>
      </c>
      <c r="H193" s="117">
        <v>153.69999999999999</v>
      </c>
    </row>
    <row r="194" spans="1:8" ht="31.5">
      <c r="A194" s="158" t="s">
        <v>190</v>
      </c>
      <c r="B194" s="159">
        <v>907</v>
      </c>
      <c r="C194" s="160">
        <v>7</v>
      </c>
      <c r="D194" s="160">
        <v>5</v>
      </c>
      <c r="E194" s="114" t="s">
        <v>198</v>
      </c>
      <c r="F194" s="115" t="s">
        <v>191</v>
      </c>
      <c r="G194" s="117">
        <v>153.69999999999999</v>
      </c>
      <c r="H194" s="117">
        <v>153.69999999999999</v>
      </c>
    </row>
    <row r="195" spans="1:8" ht="31.5">
      <c r="A195" s="158" t="s">
        <v>210</v>
      </c>
      <c r="B195" s="159">
        <v>907</v>
      </c>
      <c r="C195" s="160">
        <v>7</v>
      </c>
      <c r="D195" s="160">
        <v>5</v>
      </c>
      <c r="E195" s="114" t="s">
        <v>211</v>
      </c>
      <c r="F195" s="115" t="s">
        <v>183</v>
      </c>
      <c r="G195" s="117">
        <v>121</v>
      </c>
      <c r="H195" s="117">
        <v>121</v>
      </c>
    </row>
    <row r="196" spans="1:8" ht="31.5">
      <c r="A196" s="158" t="s">
        <v>197</v>
      </c>
      <c r="B196" s="159">
        <v>907</v>
      </c>
      <c r="C196" s="160">
        <v>7</v>
      </c>
      <c r="D196" s="160">
        <v>5</v>
      </c>
      <c r="E196" s="114" t="s">
        <v>224</v>
      </c>
      <c r="F196" s="115" t="s">
        <v>183</v>
      </c>
      <c r="G196" s="117">
        <v>121</v>
      </c>
      <c r="H196" s="117">
        <v>121</v>
      </c>
    </row>
    <row r="197" spans="1:8" ht="31.5">
      <c r="A197" s="158" t="s">
        <v>190</v>
      </c>
      <c r="B197" s="159">
        <v>907</v>
      </c>
      <c r="C197" s="160">
        <v>7</v>
      </c>
      <c r="D197" s="160">
        <v>5</v>
      </c>
      <c r="E197" s="114" t="s">
        <v>224</v>
      </c>
      <c r="F197" s="115" t="s">
        <v>191</v>
      </c>
      <c r="G197" s="117">
        <v>121</v>
      </c>
      <c r="H197" s="117">
        <v>121</v>
      </c>
    </row>
    <row r="198" spans="1:8">
      <c r="A198" s="158" t="s">
        <v>289</v>
      </c>
      <c r="B198" s="159">
        <v>907</v>
      </c>
      <c r="C198" s="160">
        <v>7</v>
      </c>
      <c r="D198" s="160">
        <v>7</v>
      </c>
      <c r="E198" s="114" t="s">
        <v>183</v>
      </c>
      <c r="F198" s="115" t="s">
        <v>183</v>
      </c>
      <c r="G198" s="117">
        <v>3176.9</v>
      </c>
      <c r="H198" s="117">
        <v>3176.9</v>
      </c>
    </row>
    <row r="199" spans="1:8" ht="31.5">
      <c r="A199" s="158" t="s">
        <v>181</v>
      </c>
      <c r="B199" s="159">
        <v>907</v>
      </c>
      <c r="C199" s="160">
        <v>7</v>
      </c>
      <c r="D199" s="160">
        <v>7</v>
      </c>
      <c r="E199" s="114" t="s">
        <v>182</v>
      </c>
      <c r="F199" s="115" t="s">
        <v>183</v>
      </c>
      <c r="G199" s="117">
        <v>3176.9</v>
      </c>
      <c r="H199" s="117">
        <v>3176.9</v>
      </c>
    </row>
    <row r="200" spans="1:8" ht="47.25">
      <c r="A200" s="158" t="s">
        <v>267</v>
      </c>
      <c r="B200" s="159">
        <v>907</v>
      </c>
      <c r="C200" s="160">
        <v>7</v>
      </c>
      <c r="D200" s="160">
        <v>7</v>
      </c>
      <c r="E200" s="114" t="s">
        <v>268</v>
      </c>
      <c r="F200" s="115" t="s">
        <v>183</v>
      </c>
      <c r="G200" s="117">
        <v>3176.9</v>
      </c>
      <c r="H200" s="117">
        <v>3176.9</v>
      </c>
    </row>
    <row r="201" spans="1:8" ht="31.5">
      <c r="A201" s="158" t="s">
        <v>286</v>
      </c>
      <c r="B201" s="159">
        <v>907</v>
      </c>
      <c r="C201" s="160">
        <v>7</v>
      </c>
      <c r="D201" s="160">
        <v>7</v>
      </c>
      <c r="E201" s="114" t="s">
        <v>287</v>
      </c>
      <c r="F201" s="115" t="s">
        <v>183</v>
      </c>
      <c r="G201" s="117">
        <v>3176.9</v>
      </c>
      <c r="H201" s="117">
        <v>3176.9</v>
      </c>
    </row>
    <row r="202" spans="1:8">
      <c r="A202" s="158" t="s">
        <v>195</v>
      </c>
      <c r="B202" s="159">
        <v>907</v>
      </c>
      <c r="C202" s="160">
        <v>7</v>
      </c>
      <c r="D202" s="160">
        <v>7</v>
      </c>
      <c r="E202" s="114" t="s">
        <v>288</v>
      </c>
      <c r="F202" s="115" t="s">
        <v>183</v>
      </c>
      <c r="G202" s="117">
        <v>254.9</v>
      </c>
      <c r="H202" s="117">
        <v>254.9</v>
      </c>
    </row>
    <row r="203" spans="1:8" ht="31.5">
      <c r="A203" s="158" t="s">
        <v>190</v>
      </c>
      <c r="B203" s="159">
        <v>907</v>
      </c>
      <c r="C203" s="160">
        <v>7</v>
      </c>
      <c r="D203" s="160">
        <v>7</v>
      </c>
      <c r="E203" s="114" t="s">
        <v>288</v>
      </c>
      <c r="F203" s="115" t="s">
        <v>191</v>
      </c>
      <c r="G203" s="117">
        <v>254.9</v>
      </c>
      <c r="H203" s="117">
        <v>254.9</v>
      </c>
    </row>
    <row r="204" spans="1:8" ht="78.75">
      <c r="A204" s="158" t="s">
        <v>290</v>
      </c>
      <c r="B204" s="159">
        <v>907</v>
      </c>
      <c r="C204" s="160">
        <v>7</v>
      </c>
      <c r="D204" s="160">
        <v>7</v>
      </c>
      <c r="E204" s="114" t="s">
        <v>291</v>
      </c>
      <c r="F204" s="115" t="s">
        <v>183</v>
      </c>
      <c r="G204" s="117">
        <v>2922</v>
      </c>
      <c r="H204" s="117">
        <v>2922</v>
      </c>
    </row>
    <row r="205" spans="1:8" ht="31.5">
      <c r="A205" s="158" t="s">
        <v>190</v>
      </c>
      <c r="B205" s="159">
        <v>907</v>
      </c>
      <c r="C205" s="160">
        <v>7</v>
      </c>
      <c r="D205" s="160">
        <v>7</v>
      </c>
      <c r="E205" s="114" t="s">
        <v>291</v>
      </c>
      <c r="F205" s="115" t="s">
        <v>191</v>
      </c>
      <c r="G205" s="117">
        <v>2922</v>
      </c>
      <c r="H205" s="117">
        <v>2922</v>
      </c>
    </row>
    <row r="206" spans="1:8">
      <c r="A206" s="158" t="s">
        <v>273</v>
      </c>
      <c r="B206" s="159">
        <v>907</v>
      </c>
      <c r="C206" s="160">
        <v>7</v>
      </c>
      <c r="D206" s="160">
        <v>9</v>
      </c>
      <c r="E206" s="114" t="s">
        <v>183</v>
      </c>
      <c r="F206" s="115" t="s">
        <v>183</v>
      </c>
      <c r="G206" s="117">
        <v>11613.1</v>
      </c>
      <c r="H206" s="117">
        <v>11980.9</v>
      </c>
    </row>
    <row r="207" spans="1:8" ht="31.5">
      <c r="A207" s="158" t="s">
        <v>181</v>
      </c>
      <c r="B207" s="159">
        <v>907</v>
      </c>
      <c r="C207" s="160">
        <v>7</v>
      </c>
      <c r="D207" s="160">
        <v>9</v>
      </c>
      <c r="E207" s="114" t="s">
        <v>182</v>
      </c>
      <c r="F207" s="115" t="s">
        <v>183</v>
      </c>
      <c r="G207" s="117">
        <v>11575.8</v>
      </c>
      <c r="H207" s="117">
        <v>11927.8</v>
      </c>
    </row>
    <row r="208" spans="1:8" ht="47.25">
      <c r="A208" s="158" t="s">
        <v>267</v>
      </c>
      <c r="B208" s="159">
        <v>907</v>
      </c>
      <c r="C208" s="160">
        <v>7</v>
      </c>
      <c r="D208" s="160">
        <v>9</v>
      </c>
      <c r="E208" s="114" t="s">
        <v>268</v>
      </c>
      <c r="F208" s="115" t="s">
        <v>183</v>
      </c>
      <c r="G208" s="117">
        <v>11575.8</v>
      </c>
      <c r="H208" s="117">
        <v>11927.8</v>
      </c>
    </row>
    <row r="209" spans="1:8" ht="31.5">
      <c r="A209" s="158" t="s">
        <v>269</v>
      </c>
      <c r="B209" s="159">
        <v>907</v>
      </c>
      <c r="C209" s="160">
        <v>7</v>
      </c>
      <c r="D209" s="160">
        <v>9</v>
      </c>
      <c r="E209" s="114" t="s">
        <v>270</v>
      </c>
      <c r="F209" s="115" t="s">
        <v>183</v>
      </c>
      <c r="G209" s="117">
        <v>10612.6</v>
      </c>
      <c r="H209" s="117">
        <v>10964.6</v>
      </c>
    </row>
    <row r="210" spans="1:8" ht="31.5">
      <c r="A210" s="158" t="s">
        <v>271</v>
      </c>
      <c r="B210" s="159">
        <v>907</v>
      </c>
      <c r="C210" s="160">
        <v>7</v>
      </c>
      <c r="D210" s="160">
        <v>9</v>
      </c>
      <c r="E210" s="114" t="s">
        <v>272</v>
      </c>
      <c r="F210" s="115" t="s">
        <v>183</v>
      </c>
      <c r="G210" s="117">
        <v>2091.6999999999998</v>
      </c>
      <c r="H210" s="117">
        <v>2250.1</v>
      </c>
    </row>
    <row r="211" spans="1:8" ht="63">
      <c r="A211" s="158" t="s">
        <v>206</v>
      </c>
      <c r="B211" s="159">
        <v>907</v>
      </c>
      <c r="C211" s="160">
        <v>7</v>
      </c>
      <c r="D211" s="160">
        <v>9</v>
      </c>
      <c r="E211" s="114" t="s">
        <v>272</v>
      </c>
      <c r="F211" s="115" t="s">
        <v>207</v>
      </c>
      <c r="G211" s="117">
        <v>1665.6</v>
      </c>
      <c r="H211" s="117">
        <v>1824</v>
      </c>
    </row>
    <row r="212" spans="1:8" ht="31.5">
      <c r="A212" s="158" t="s">
        <v>190</v>
      </c>
      <c r="B212" s="159">
        <v>907</v>
      </c>
      <c r="C212" s="160">
        <v>7</v>
      </c>
      <c r="D212" s="160">
        <v>9</v>
      </c>
      <c r="E212" s="114" t="s">
        <v>272</v>
      </c>
      <c r="F212" s="115" t="s">
        <v>191</v>
      </c>
      <c r="G212" s="117">
        <v>422.3</v>
      </c>
      <c r="H212" s="117">
        <v>422.3</v>
      </c>
    </row>
    <row r="213" spans="1:8">
      <c r="A213" s="158" t="s">
        <v>202</v>
      </c>
      <c r="B213" s="159">
        <v>907</v>
      </c>
      <c r="C213" s="160">
        <v>7</v>
      </c>
      <c r="D213" s="160">
        <v>9</v>
      </c>
      <c r="E213" s="114" t="s">
        <v>272</v>
      </c>
      <c r="F213" s="115" t="s">
        <v>203</v>
      </c>
      <c r="G213" s="117">
        <v>3.8</v>
      </c>
      <c r="H213" s="117">
        <v>3.8</v>
      </c>
    </row>
    <row r="214" spans="1:8">
      <c r="A214" s="158" t="s">
        <v>200</v>
      </c>
      <c r="B214" s="159">
        <v>907</v>
      </c>
      <c r="C214" s="160">
        <v>7</v>
      </c>
      <c r="D214" s="160">
        <v>9</v>
      </c>
      <c r="E214" s="114" t="s">
        <v>274</v>
      </c>
      <c r="F214" s="115" t="s">
        <v>183</v>
      </c>
      <c r="G214" s="117">
        <v>4636.5</v>
      </c>
      <c r="H214" s="117">
        <v>5070.5</v>
      </c>
    </row>
    <row r="215" spans="1:8" ht="63">
      <c r="A215" s="158" t="s">
        <v>206</v>
      </c>
      <c r="B215" s="159">
        <v>907</v>
      </c>
      <c r="C215" s="160">
        <v>7</v>
      </c>
      <c r="D215" s="160">
        <v>9</v>
      </c>
      <c r="E215" s="114" t="s">
        <v>274</v>
      </c>
      <c r="F215" s="115" t="s">
        <v>207</v>
      </c>
      <c r="G215" s="117">
        <v>4574</v>
      </c>
      <c r="H215" s="117">
        <v>5008</v>
      </c>
    </row>
    <row r="216" spans="1:8" ht="31.5">
      <c r="A216" s="158" t="s">
        <v>190</v>
      </c>
      <c r="B216" s="159">
        <v>907</v>
      </c>
      <c r="C216" s="160">
        <v>7</v>
      </c>
      <c r="D216" s="160">
        <v>9</v>
      </c>
      <c r="E216" s="114" t="s">
        <v>274</v>
      </c>
      <c r="F216" s="115" t="s">
        <v>191</v>
      </c>
      <c r="G216" s="117">
        <v>62.5</v>
      </c>
      <c r="H216" s="117">
        <v>62.5</v>
      </c>
    </row>
    <row r="217" spans="1:8" ht="141.75" customHeight="1">
      <c r="A217" s="158" t="s">
        <v>256</v>
      </c>
      <c r="B217" s="159">
        <v>907</v>
      </c>
      <c r="C217" s="160">
        <v>7</v>
      </c>
      <c r="D217" s="160">
        <v>9</v>
      </c>
      <c r="E217" s="114" t="s">
        <v>275</v>
      </c>
      <c r="F217" s="115" t="s">
        <v>183</v>
      </c>
      <c r="G217" s="117">
        <v>3884.4</v>
      </c>
      <c r="H217" s="117">
        <v>3644</v>
      </c>
    </row>
    <row r="218" spans="1:8" ht="63">
      <c r="A218" s="158" t="s">
        <v>206</v>
      </c>
      <c r="B218" s="159">
        <v>907</v>
      </c>
      <c r="C218" s="160">
        <v>7</v>
      </c>
      <c r="D218" s="160">
        <v>9</v>
      </c>
      <c r="E218" s="114" t="s">
        <v>275</v>
      </c>
      <c r="F218" s="115" t="s">
        <v>207</v>
      </c>
      <c r="G218" s="117">
        <v>3884.4</v>
      </c>
      <c r="H218" s="117">
        <v>3644</v>
      </c>
    </row>
    <row r="219" spans="1:8" ht="31.5">
      <c r="A219" s="158" t="s">
        <v>276</v>
      </c>
      <c r="B219" s="159">
        <v>907</v>
      </c>
      <c r="C219" s="160">
        <v>7</v>
      </c>
      <c r="D219" s="160">
        <v>9</v>
      </c>
      <c r="E219" s="114" t="s">
        <v>277</v>
      </c>
      <c r="F219" s="115" t="s">
        <v>183</v>
      </c>
      <c r="G219" s="117">
        <v>10</v>
      </c>
      <c r="H219" s="117">
        <v>10</v>
      </c>
    </row>
    <row r="220" spans="1:8" ht="63">
      <c r="A220" s="158" t="s">
        <v>278</v>
      </c>
      <c r="B220" s="159">
        <v>907</v>
      </c>
      <c r="C220" s="160">
        <v>7</v>
      </c>
      <c r="D220" s="160">
        <v>9</v>
      </c>
      <c r="E220" s="114" t="s">
        <v>279</v>
      </c>
      <c r="F220" s="115" t="s">
        <v>183</v>
      </c>
      <c r="G220" s="117">
        <v>10</v>
      </c>
      <c r="H220" s="117">
        <v>10</v>
      </c>
    </row>
    <row r="221" spans="1:8" ht="31.5">
      <c r="A221" s="158" t="s">
        <v>190</v>
      </c>
      <c r="B221" s="159">
        <v>907</v>
      </c>
      <c r="C221" s="160">
        <v>7</v>
      </c>
      <c r="D221" s="160">
        <v>9</v>
      </c>
      <c r="E221" s="114" t="s">
        <v>279</v>
      </c>
      <c r="F221" s="115" t="s">
        <v>191</v>
      </c>
      <c r="G221" s="117">
        <v>10</v>
      </c>
      <c r="H221" s="117">
        <v>10</v>
      </c>
    </row>
    <row r="222" spans="1:8" ht="47.25">
      <c r="A222" s="158" t="s">
        <v>280</v>
      </c>
      <c r="B222" s="159">
        <v>907</v>
      </c>
      <c r="C222" s="160">
        <v>7</v>
      </c>
      <c r="D222" s="160">
        <v>9</v>
      </c>
      <c r="E222" s="114" t="s">
        <v>281</v>
      </c>
      <c r="F222" s="115" t="s">
        <v>183</v>
      </c>
      <c r="G222" s="117">
        <v>953.2</v>
      </c>
      <c r="H222" s="117">
        <v>953.2</v>
      </c>
    </row>
    <row r="223" spans="1:8" ht="63">
      <c r="A223" s="158" t="s">
        <v>282</v>
      </c>
      <c r="B223" s="159">
        <v>907</v>
      </c>
      <c r="C223" s="160">
        <v>7</v>
      </c>
      <c r="D223" s="160">
        <v>9</v>
      </c>
      <c r="E223" s="114" t="s">
        <v>283</v>
      </c>
      <c r="F223" s="115" t="s">
        <v>183</v>
      </c>
      <c r="G223" s="117">
        <v>953.2</v>
      </c>
      <c r="H223" s="117">
        <v>953.2</v>
      </c>
    </row>
    <row r="224" spans="1:8" ht="63">
      <c r="A224" s="158" t="s">
        <v>206</v>
      </c>
      <c r="B224" s="159">
        <v>907</v>
      </c>
      <c r="C224" s="160">
        <v>7</v>
      </c>
      <c r="D224" s="160">
        <v>9</v>
      </c>
      <c r="E224" s="114" t="s">
        <v>283</v>
      </c>
      <c r="F224" s="115" t="s">
        <v>207</v>
      </c>
      <c r="G224" s="117">
        <v>100</v>
      </c>
      <c r="H224" s="117">
        <v>100</v>
      </c>
    </row>
    <row r="225" spans="1:8" ht="31.5">
      <c r="A225" s="158" t="s">
        <v>190</v>
      </c>
      <c r="B225" s="159">
        <v>907</v>
      </c>
      <c r="C225" s="160">
        <v>7</v>
      </c>
      <c r="D225" s="160">
        <v>9</v>
      </c>
      <c r="E225" s="114" t="s">
        <v>283</v>
      </c>
      <c r="F225" s="115" t="s">
        <v>191</v>
      </c>
      <c r="G225" s="117">
        <v>853.2</v>
      </c>
      <c r="H225" s="117">
        <v>853.2</v>
      </c>
    </row>
    <row r="226" spans="1:8" ht="47.25">
      <c r="A226" s="158" t="s">
        <v>343</v>
      </c>
      <c r="B226" s="159">
        <v>907</v>
      </c>
      <c r="C226" s="160">
        <v>7</v>
      </c>
      <c r="D226" s="160">
        <v>9</v>
      </c>
      <c r="E226" s="114" t="s">
        <v>344</v>
      </c>
      <c r="F226" s="115" t="s">
        <v>183</v>
      </c>
      <c r="G226" s="117">
        <v>0</v>
      </c>
      <c r="H226" s="117">
        <v>15.7</v>
      </c>
    </row>
    <row r="227" spans="1:8" ht="47.25" customHeight="1">
      <c r="A227" s="158" t="s">
        <v>364</v>
      </c>
      <c r="B227" s="159">
        <v>907</v>
      </c>
      <c r="C227" s="160">
        <v>7</v>
      </c>
      <c r="D227" s="160">
        <v>9</v>
      </c>
      <c r="E227" s="114" t="s">
        <v>365</v>
      </c>
      <c r="F227" s="115" t="s">
        <v>183</v>
      </c>
      <c r="G227" s="117">
        <v>0</v>
      </c>
      <c r="H227" s="117">
        <v>15.7</v>
      </c>
    </row>
    <row r="228" spans="1:8" ht="47.25">
      <c r="A228" s="158" t="s">
        <v>366</v>
      </c>
      <c r="B228" s="159">
        <v>907</v>
      </c>
      <c r="C228" s="160">
        <v>7</v>
      </c>
      <c r="D228" s="160">
        <v>9</v>
      </c>
      <c r="E228" s="114" t="s">
        <v>367</v>
      </c>
      <c r="F228" s="115" t="s">
        <v>183</v>
      </c>
      <c r="G228" s="117">
        <v>0</v>
      </c>
      <c r="H228" s="117">
        <v>15.7</v>
      </c>
    </row>
    <row r="229" spans="1:8" ht="47.25" customHeight="1">
      <c r="A229" s="158" t="s">
        <v>278</v>
      </c>
      <c r="B229" s="159">
        <v>907</v>
      </c>
      <c r="C229" s="160">
        <v>7</v>
      </c>
      <c r="D229" s="160">
        <v>9</v>
      </c>
      <c r="E229" s="114" t="s">
        <v>368</v>
      </c>
      <c r="F229" s="115" t="s">
        <v>183</v>
      </c>
      <c r="G229" s="117">
        <v>0</v>
      </c>
      <c r="H229" s="117">
        <v>15.7</v>
      </c>
    </row>
    <row r="230" spans="1:8" ht="31.5">
      <c r="A230" s="158" t="s">
        <v>190</v>
      </c>
      <c r="B230" s="159">
        <v>907</v>
      </c>
      <c r="C230" s="160">
        <v>7</v>
      </c>
      <c r="D230" s="160">
        <v>9</v>
      </c>
      <c r="E230" s="114" t="s">
        <v>368</v>
      </c>
      <c r="F230" s="115" t="s">
        <v>191</v>
      </c>
      <c r="G230" s="117">
        <v>0</v>
      </c>
      <c r="H230" s="117">
        <v>15.7</v>
      </c>
    </row>
    <row r="231" spans="1:8" ht="47.25">
      <c r="A231" s="158" t="s">
        <v>511</v>
      </c>
      <c r="B231" s="159">
        <v>907</v>
      </c>
      <c r="C231" s="160">
        <v>7</v>
      </c>
      <c r="D231" s="160">
        <v>9</v>
      </c>
      <c r="E231" s="114" t="s">
        <v>512</v>
      </c>
      <c r="F231" s="115" t="s">
        <v>183</v>
      </c>
      <c r="G231" s="117">
        <v>37.299999999999997</v>
      </c>
      <c r="H231" s="117">
        <v>37.4</v>
      </c>
    </row>
    <row r="232" spans="1:8" ht="47.25">
      <c r="A232" s="158" t="s">
        <v>513</v>
      </c>
      <c r="B232" s="159">
        <v>907</v>
      </c>
      <c r="C232" s="160">
        <v>7</v>
      </c>
      <c r="D232" s="160">
        <v>9</v>
      </c>
      <c r="E232" s="114" t="s">
        <v>514</v>
      </c>
      <c r="F232" s="115" t="s">
        <v>183</v>
      </c>
      <c r="G232" s="117">
        <v>37.299999999999997</v>
      </c>
      <c r="H232" s="117">
        <v>37.4</v>
      </c>
    </row>
    <row r="233" spans="1:8" ht="47.25">
      <c r="A233" s="158" t="s">
        <v>515</v>
      </c>
      <c r="B233" s="159">
        <v>907</v>
      </c>
      <c r="C233" s="160">
        <v>7</v>
      </c>
      <c r="D233" s="160">
        <v>9</v>
      </c>
      <c r="E233" s="114" t="s">
        <v>516</v>
      </c>
      <c r="F233" s="115" t="s">
        <v>183</v>
      </c>
      <c r="G233" s="117">
        <v>37.299999999999997</v>
      </c>
      <c r="H233" s="117">
        <v>37.4</v>
      </c>
    </row>
    <row r="234" spans="1:8" ht="47.25">
      <c r="A234" s="158" t="s">
        <v>517</v>
      </c>
      <c r="B234" s="159">
        <v>907</v>
      </c>
      <c r="C234" s="160">
        <v>7</v>
      </c>
      <c r="D234" s="160">
        <v>9</v>
      </c>
      <c r="E234" s="114" t="s">
        <v>518</v>
      </c>
      <c r="F234" s="115" t="s">
        <v>183</v>
      </c>
      <c r="G234" s="117">
        <v>37.299999999999997</v>
      </c>
      <c r="H234" s="117">
        <v>37.4</v>
      </c>
    </row>
    <row r="235" spans="1:8" ht="31.5">
      <c r="A235" s="158" t="s">
        <v>190</v>
      </c>
      <c r="B235" s="159">
        <v>907</v>
      </c>
      <c r="C235" s="160">
        <v>7</v>
      </c>
      <c r="D235" s="160">
        <v>9</v>
      </c>
      <c r="E235" s="114" t="s">
        <v>518</v>
      </c>
      <c r="F235" s="115" t="s">
        <v>191</v>
      </c>
      <c r="G235" s="117">
        <v>37.299999999999997</v>
      </c>
      <c r="H235" s="117">
        <v>37.4</v>
      </c>
    </row>
    <row r="236" spans="1:8">
      <c r="A236" s="158" t="s">
        <v>709</v>
      </c>
      <c r="B236" s="159">
        <v>907</v>
      </c>
      <c r="C236" s="160">
        <v>10</v>
      </c>
      <c r="D236" s="160"/>
      <c r="E236" s="114" t="s">
        <v>183</v>
      </c>
      <c r="F236" s="115" t="s">
        <v>183</v>
      </c>
      <c r="G236" s="117">
        <v>29828.400000000001</v>
      </c>
      <c r="H236" s="117">
        <v>29828.400000000001</v>
      </c>
    </row>
    <row r="237" spans="1:8">
      <c r="A237" s="158" t="s">
        <v>230</v>
      </c>
      <c r="B237" s="159">
        <v>907</v>
      </c>
      <c r="C237" s="160">
        <v>10</v>
      </c>
      <c r="D237" s="160">
        <v>4</v>
      </c>
      <c r="E237" s="114" t="s">
        <v>183</v>
      </c>
      <c r="F237" s="115" t="s">
        <v>183</v>
      </c>
      <c r="G237" s="117">
        <v>29828.400000000001</v>
      </c>
      <c r="H237" s="117">
        <v>29828.400000000001</v>
      </c>
    </row>
    <row r="238" spans="1:8" ht="31.5">
      <c r="A238" s="158" t="s">
        <v>181</v>
      </c>
      <c r="B238" s="159">
        <v>907</v>
      </c>
      <c r="C238" s="160">
        <v>10</v>
      </c>
      <c r="D238" s="160">
        <v>4</v>
      </c>
      <c r="E238" s="114" t="s">
        <v>182</v>
      </c>
      <c r="F238" s="115" t="s">
        <v>183</v>
      </c>
      <c r="G238" s="117">
        <v>29828.400000000001</v>
      </c>
      <c r="H238" s="117">
        <v>29828.400000000001</v>
      </c>
    </row>
    <row r="239" spans="1:8" ht="31.5">
      <c r="A239" s="158" t="s">
        <v>184</v>
      </c>
      <c r="B239" s="159">
        <v>907</v>
      </c>
      <c r="C239" s="160">
        <v>10</v>
      </c>
      <c r="D239" s="160">
        <v>4</v>
      </c>
      <c r="E239" s="114" t="s">
        <v>185</v>
      </c>
      <c r="F239" s="115" t="s">
        <v>183</v>
      </c>
      <c r="G239" s="117">
        <v>29828.400000000001</v>
      </c>
      <c r="H239" s="117">
        <v>29828.400000000001</v>
      </c>
    </row>
    <row r="240" spans="1:8" ht="31.5">
      <c r="A240" s="158" t="s">
        <v>263</v>
      </c>
      <c r="B240" s="159">
        <v>907</v>
      </c>
      <c r="C240" s="160">
        <v>10</v>
      </c>
      <c r="D240" s="160">
        <v>4</v>
      </c>
      <c r="E240" s="114" t="s">
        <v>264</v>
      </c>
      <c r="F240" s="115" t="s">
        <v>183</v>
      </c>
      <c r="G240" s="117">
        <v>29828.400000000001</v>
      </c>
      <c r="H240" s="117">
        <v>29828.400000000001</v>
      </c>
    </row>
    <row r="241" spans="1:8" ht="47.25">
      <c r="A241" s="158" t="s">
        <v>265</v>
      </c>
      <c r="B241" s="159">
        <v>907</v>
      </c>
      <c r="C241" s="160">
        <v>10</v>
      </c>
      <c r="D241" s="160">
        <v>4</v>
      </c>
      <c r="E241" s="114" t="s">
        <v>266</v>
      </c>
      <c r="F241" s="115" t="s">
        <v>183</v>
      </c>
      <c r="G241" s="117">
        <v>29828.400000000001</v>
      </c>
      <c r="H241" s="117">
        <v>29828.400000000001</v>
      </c>
    </row>
    <row r="242" spans="1:8" ht="31.5">
      <c r="A242" s="158" t="s">
        <v>190</v>
      </c>
      <c r="B242" s="159">
        <v>907</v>
      </c>
      <c r="C242" s="160">
        <v>10</v>
      </c>
      <c r="D242" s="160">
        <v>4</v>
      </c>
      <c r="E242" s="114" t="s">
        <v>266</v>
      </c>
      <c r="F242" s="115" t="s">
        <v>191</v>
      </c>
      <c r="G242" s="117">
        <v>29828.400000000001</v>
      </c>
      <c r="H242" s="117">
        <v>29828.400000000001</v>
      </c>
    </row>
    <row r="243" spans="1:8" s="107" customFormat="1">
      <c r="A243" s="155" t="s">
        <v>721</v>
      </c>
      <c r="B243" s="156">
        <v>910</v>
      </c>
      <c r="C243" s="157"/>
      <c r="D243" s="157"/>
      <c r="E243" s="109" t="s">
        <v>183</v>
      </c>
      <c r="F243" s="110" t="s">
        <v>183</v>
      </c>
      <c r="G243" s="112">
        <v>145003.4</v>
      </c>
      <c r="H243" s="112">
        <v>150718.6</v>
      </c>
    </row>
    <row r="244" spans="1:8">
      <c r="A244" s="158" t="s">
        <v>701</v>
      </c>
      <c r="B244" s="159">
        <v>910</v>
      </c>
      <c r="C244" s="160">
        <v>1</v>
      </c>
      <c r="D244" s="160"/>
      <c r="E244" s="114" t="s">
        <v>183</v>
      </c>
      <c r="F244" s="115" t="s">
        <v>183</v>
      </c>
      <c r="G244" s="117">
        <v>37862</v>
      </c>
      <c r="H244" s="117">
        <v>38808.9</v>
      </c>
    </row>
    <row r="245" spans="1:8" ht="47.25">
      <c r="A245" s="158" t="s">
        <v>393</v>
      </c>
      <c r="B245" s="159">
        <v>910</v>
      </c>
      <c r="C245" s="160">
        <v>1</v>
      </c>
      <c r="D245" s="160">
        <v>6</v>
      </c>
      <c r="E245" s="114" t="s">
        <v>183</v>
      </c>
      <c r="F245" s="115" t="s">
        <v>183</v>
      </c>
      <c r="G245" s="117">
        <v>9642.6</v>
      </c>
      <c r="H245" s="117">
        <v>9892.2000000000007</v>
      </c>
    </row>
    <row r="246" spans="1:8" ht="47.25">
      <c r="A246" s="158" t="s">
        <v>385</v>
      </c>
      <c r="B246" s="159">
        <v>910</v>
      </c>
      <c r="C246" s="160">
        <v>1</v>
      </c>
      <c r="D246" s="160">
        <v>6</v>
      </c>
      <c r="E246" s="114" t="s">
        <v>386</v>
      </c>
      <c r="F246" s="115" t="s">
        <v>183</v>
      </c>
      <c r="G246" s="117">
        <v>9642.6</v>
      </c>
      <c r="H246" s="117">
        <v>9892.2000000000007</v>
      </c>
    </row>
    <row r="247" spans="1:8" ht="63">
      <c r="A247" s="158" t="s">
        <v>387</v>
      </c>
      <c r="B247" s="159">
        <v>910</v>
      </c>
      <c r="C247" s="160">
        <v>1</v>
      </c>
      <c r="D247" s="160">
        <v>6</v>
      </c>
      <c r="E247" s="114" t="s">
        <v>388</v>
      </c>
      <c r="F247" s="115" t="s">
        <v>183</v>
      </c>
      <c r="G247" s="117">
        <v>9642.6</v>
      </c>
      <c r="H247" s="117">
        <v>9892.2000000000007</v>
      </c>
    </row>
    <row r="248" spans="1:8" ht="78.75">
      <c r="A248" s="158" t="s">
        <v>389</v>
      </c>
      <c r="B248" s="159">
        <v>910</v>
      </c>
      <c r="C248" s="160">
        <v>1</v>
      </c>
      <c r="D248" s="160">
        <v>6</v>
      </c>
      <c r="E248" s="114" t="s">
        <v>390</v>
      </c>
      <c r="F248" s="115" t="s">
        <v>183</v>
      </c>
      <c r="G248" s="117">
        <v>9642.6</v>
      </c>
      <c r="H248" s="117">
        <v>9892.2000000000007</v>
      </c>
    </row>
    <row r="249" spans="1:8">
      <c r="A249" s="158" t="s">
        <v>335</v>
      </c>
      <c r="B249" s="159">
        <v>910</v>
      </c>
      <c r="C249" s="160">
        <v>1</v>
      </c>
      <c r="D249" s="160">
        <v>6</v>
      </c>
      <c r="E249" s="114" t="s">
        <v>392</v>
      </c>
      <c r="F249" s="115" t="s">
        <v>183</v>
      </c>
      <c r="G249" s="117">
        <v>7069.6</v>
      </c>
      <c r="H249" s="117">
        <v>7478.2</v>
      </c>
    </row>
    <row r="250" spans="1:8" ht="63">
      <c r="A250" s="158" t="s">
        <v>206</v>
      </c>
      <c r="B250" s="159">
        <v>910</v>
      </c>
      <c r="C250" s="160">
        <v>1</v>
      </c>
      <c r="D250" s="160">
        <v>6</v>
      </c>
      <c r="E250" s="114" t="s">
        <v>392</v>
      </c>
      <c r="F250" s="115" t="s">
        <v>207</v>
      </c>
      <c r="G250" s="117">
        <v>5198.5</v>
      </c>
      <c r="H250" s="117">
        <v>5528.8</v>
      </c>
    </row>
    <row r="251" spans="1:8" ht="31.5">
      <c r="A251" s="158" t="s">
        <v>190</v>
      </c>
      <c r="B251" s="159">
        <v>910</v>
      </c>
      <c r="C251" s="160">
        <v>1</v>
      </c>
      <c r="D251" s="160">
        <v>6</v>
      </c>
      <c r="E251" s="114" t="s">
        <v>392</v>
      </c>
      <c r="F251" s="115" t="s">
        <v>191</v>
      </c>
      <c r="G251" s="117">
        <v>1871.1</v>
      </c>
      <c r="H251" s="117">
        <v>1949.4</v>
      </c>
    </row>
    <row r="252" spans="1:8" ht="141.75" customHeight="1">
      <c r="A252" s="158" t="s">
        <v>256</v>
      </c>
      <c r="B252" s="159">
        <v>910</v>
      </c>
      <c r="C252" s="160">
        <v>1</v>
      </c>
      <c r="D252" s="160">
        <v>6</v>
      </c>
      <c r="E252" s="114" t="s">
        <v>395</v>
      </c>
      <c r="F252" s="115" t="s">
        <v>183</v>
      </c>
      <c r="G252" s="117">
        <v>2573</v>
      </c>
      <c r="H252" s="117">
        <v>2414</v>
      </c>
    </row>
    <row r="253" spans="1:8" ht="63">
      <c r="A253" s="158" t="s">
        <v>206</v>
      </c>
      <c r="B253" s="159">
        <v>910</v>
      </c>
      <c r="C253" s="160">
        <v>1</v>
      </c>
      <c r="D253" s="160">
        <v>6</v>
      </c>
      <c r="E253" s="114" t="s">
        <v>395</v>
      </c>
      <c r="F253" s="115" t="s">
        <v>207</v>
      </c>
      <c r="G253" s="117">
        <v>2573</v>
      </c>
      <c r="H253" s="117">
        <v>2414</v>
      </c>
    </row>
    <row r="254" spans="1:8">
      <c r="A254" s="158" t="s">
        <v>342</v>
      </c>
      <c r="B254" s="159">
        <v>910</v>
      </c>
      <c r="C254" s="160">
        <v>1</v>
      </c>
      <c r="D254" s="160">
        <v>13</v>
      </c>
      <c r="E254" s="114" t="s">
        <v>183</v>
      </c>
      <c r="F254" s="115" t="s">
        <v>183</v>
      </c>
      <c r="G254" s="117">
        <v>28219.4</v>
      </c>
      <c r="H254" s="117">
        <v>28916.7</v>
      </c>
    </row>
    <row r="255" spans="1:8" ht="47.25">
      <c r="A255" s="158" t="s">
        <v>385</v>
      </c>
      <c r="B255" s="159">
        <v>910</v>
      </c>
      <c r="C255" s="160">
        <v>1</v>
      </c>
      <c r="D255" s="160">
        <v>13</v>
      </c>
      <c r="E255" s="114" t="s">
        <v>386</v>
      </c>
      <c r="F255" s="115" t="s">
        <v>183</v>
      </c>
      <c r="G255" s="117">
        <v>19877.400000000001</v>
      </c>
      <c r="H255" s="117">
        <v>20574.7</v>
      </c>
    </row>
    <row r="256" spans="1:8" ht="63">
      <c r="A256" s="158" t="s">
        <v>387</v>
      </c>
      <c r="B256" s="159">
        <v>910</v>
      </c>
      <c r="C256" s="160">
        <v>1</v>
      </c>
      <c r="D256" s="160">
        <v>13</v>
      </c>
      <c r="E256" s="114" t="s">
        <v>388</v>
      </c>
      <c r="F256" s="115" t="s">
        <v>183</v>
      </c>
      <c r="G256" s="117">
        <v>19877.400000000001</v>
      </c>
      <c r="H256" s="117">
        <v>20574.7</v>
      </c>
    </row>
    <row r="257" spans="1:8" ht="78.75">
      <c r="A257" s="158" t="s">
        <v>389</v>
      </c>
      <c r="B257" s="159">
        <v>910</v>
      </c>
      <c r="C257" s="160">
        <v>1</v>
      </c>
      <c r="D257" s="160">
        <v>13</v>
      </c>
      <c r="E257" s="114" t="s">
        <v>390</v>
      </c>
      <c r="F257" s="115" t="s">
        <v>183</v>
      </c>
      <c r="G257" s="117">
        <v>19877.400000000001</v>
      </c>
      <c r="H257" s="117">
        <v>20574.7</v>
      </c>
    </row>
    <row r="258" spans="1:8">
      <c r="A258" s="158" t="s">
        <v>200</v>
      </c>
      <c r="B258" s="159">
        <v>910</v>
      </c>
      <c r="C258" s="160">
        <v>1</v>
      </c>
      <c r="D258" s="160">
        <v>13</v>
      </c>
      <c r="E258" s="114" t="s">
        <v>394</v>
      </c>
      <c r="F258" s="115" t="s">
        <v>183</v>
      </c>
      <c r="G258" s="117">
        <v>12682.4</v>
      </c>
      <c r="H258" s="117">
        <v>13824.7</v>
      </c>
    </row>
    <row r="259" spans="1:8" ht="63">
      <c r="A259" s="158" t="s">
        <v>206</v>
      </c>
      <c r="B259" s="159">
        <v>910</v>
      </c>
      <c r="C259" s="160">
        <v>1</v>
      </c>
      <c r="D259" s="160">
        <v>13</v>
      </c>
      <c r="E259" s="114" t="s">
        <v>394</v>
      </c>
      <c r="F259" s="115" t="s">
        <v>207</v>
      </c>
      <c r="G259" s="117">
        <v>11539</v>
      </c>
      <c r="H259" s="117">
        <v>12650</v>
      </c>
    </row>
    <row r="260" spans="1:8" ht="31.5">
      <c r="A260" s="158" t="s">
        <v>190</v>
      </c>
      <c r="B260" s="159">
        <v>910</v>
      </c>
      <c r="C260" s="160">
        <v>1</v>
      </c>
      <c r="D260" s="160">
        <v>13</v>
      </c>
      <c r="E260" s="114" t="s">
        <v>394</v>
      </c>
      <c r="F260" s="115" t="s">
        <v>191</v>
      </c>
      <c r="G260" s="117">
        <v>1143.4000000000001</v>
      </c>
      <c r="H260" s="117">
        <v>1174.7</v>
      </c>
    </row>
    <row r="261" spans="1:8" ht="141.75" customHeight="1">
      <c r="A261" s="158" t="s">
        <v>256</v>
      </c>
      <c r="B261" s="159">
        <v>910</v>
      </c>
      <c r="C261" s="160">
        <v>1</v>
      </c>
      <c r="D261" s="160">
        <v>13</v>
      </c>
      <c r="E261" s="114" t="s">
        <v>395</v>
      </c>
      <c r="F261" s="115" t="s">
        <v>183</v>
      </c>
      <c r="G261" s="117">
        <v>7195</v>
      </c>
      <c r="H261" s="117">
        <v>6750</v>
      </c>
    </row>
    <row r="262" spans="1:8" ht="63">
      <c r="A262" s="158" t="s">
        <v>206</v>
      </c>
      <c r="B262" s="159">
        <v>910</v>
      </c>
      <c r="C262" s="160">
        <v>1</v>
      </c>
      <c r="D262" s="160">
        <v>13</v>
      </c>
      <c r="E262" s="114" t="s">
        <v>395</v>
      </c>
      <c r="F262" s="115" t="s">
        <v>207</v>
      </c>
      <c r="G262" s="117">
        <v>7195</v>
      </c>
      <c r="H262" s="117">
        <v>6750</v>
      </c>
    </row>
    <row r="263" spans="1:8">
      <c r="A263" s="158" t="s">
        <v>637</v>
      </c>
      <c r="B263" s="159">
        <v>910</v>
      </c>
      <c r="C263" s="160">
        <v>1</v>
      </c>
      <c r="D263" s="160">
        <v>13</v>
      </c>
      <c r="E263" s="114" t="s">
        <v>638</v>
      </c>
      <c r="F263" s="115" t="s">
        <v>183</v>
      </c>
      <c r="G263" s="117">
        <v>8342</v>
      </c>
      <c r="H263" s="117">
        <v>8342</v>
      </c>
    </row>
    <row r="264" spans="1:8" ht="31.5">
      <c r="A264" s="158" t="s">
        <v>670</v>
      </c>
      <c r="B264" s="159">
        <v>910</v>
      </c>
      <c r="C264" s="160">
        <v>1</v>
      </c>
      <c r="D264" s="160">
        <v>13</v>
      </c>
      <c r="E264" s="114" t="s">
        <v>671</v>
      </c>
      <c r="F264" s="115" t="s">
        <v>183</v>
      </c>
      <c r="G264" s="117">
        <v>8342</v>
      </c>
      <c r="H264" s="117">
        <v>8342</v>
      </c>
    </row>
    <row r="265" spans="1:8" ht="47.25">
      <c r="A265" s="158" t="s">
        <v>672</v>
      </c>
      <c r="B265" s="159">
        <v>910</v>
      </c>
      <c r="C265" s="160">
        <v>1</v>
      </c>
      <c r="D265" s="160">
        <v>13</v>
      </c>
      <c r="E265" s="114" t="s">
        <v>673</v>
      </c>
      <c r="F265" s="115" t="s">
        <v>183</v>
      </c>
      <c r="G265" s="117">
        <v>8342</v>
      </c>
      <c r="H265" s="117">
        <v>8342</v>
      </c>
    </row>
    <row r="266" spans="1:8" ht="31.5">
      <c r="A266" s="158" t="s">
        <v>208</v>
      </c>
      <c r="B266" s="159">
        <v>910</v>
      </c>
      <c r="C266" s="160">
        <v>1</v>
      </c>
      <c r="D266" s="160">
        <v>13</v>
      </c>
      <c r="E266" s="114" t="s">
        <v>697</v>
      </c>
      <c r="F266" s="115" t="s">
        <v>183</v>
      </c>
      <c r="G266" s="117">
        <v>8342</v>
      </c>
      <c r="H266" s="117">
        <v>8342</v>
      </c>
    </row>
    <row r="267" spans="1:8">
      <c r="A267" s="158" t="s">
        <v>202</v>
      </c>
      <c r="B267" s="159">
        <v>910</v>
      </c>
      <c r="C267" s="160">
        <v>1</v>
      </c>
      <c r="D267" s="160">
        <v>13</v>
      </c>
      <c r="E267" s="114" t="s">
        <v>697</v>
      </c>
      <c r="F267" s="115" t="s">
        <v>203</v>
      </c>
      <c r="G267" s="117">
        <v>8342</v>
      </c>
      <c r="H267" s="117">
        <v>8342</v>
      </c>
    </row>
    <row r="268" spans="1:8">
      <c r="A268" s="158" t="s">
        <v>706</v>
      </c>
      <c r="B268" s="159">
        <v>910</v>
      </c>
      <c r="C268" s="160">
        <v>7</v>
      </c>
      <c r="D268" s="160"/>
      <c r="E268" s="114" t="s">
        <v>183</v>
      </c>
      <c r="F268" s="115" t="s">
        <v>183</v>
      </c>
      <c r="G268" s="117">
        <v>80</v>
      </c>
      <c r="H268" s="117">
        <v>80</v>
      </c>
    </row>
    <row r="269" spans="1:8" ht="31.5">
      <c r="A269" s="158" t="s">
        <v>199</v>
      </c>
      <c r="B269" s="159">
        <v>910</v>
      </c>
      <c r="C269" s="160">
        <v>7</v>
      </c>
      <c r="D269" s="160">
        <v>5</v>
      </c>
      <c r="E269" s="114" t="s">
        <v>183</v>
      </c>
      <c r="F269" s="115" t="s">
        <v>183</v>
      </c>
      <c r="G269" s="117">
        <v>80</v>
      </c>
      <c r="H269" s="117">
        <v>80</v>
      </c>
    </row>
    <row r="270" spans="1:8" ht="47.25">
      <c r="A270" s="158" t="s">
        <v>385</v>
      </c>
      <c r="B270" s="159">
        <v>910</v>
      </c>
      <c r="C270" s="160">
        <v>7</v>
      </c>
      <c r="D270" s="160">
        <v>5</v>
      </c>
      <c r="E270" s="114" t="s">
        <v>386</v>
      </c>
      <c r="F270" s="115" t="s">
        <v>183</v>
      </c>
      <c r="G270" s="117">
        <v>80</v>
      </c>
      <c r="H270" s="117">
        <v>80</v>
      </c>
    </row>
    <row r="271" spans="1:8" ht="63">
      <c r="A271" s="158" t="s">
        <v>387</v>
      </c>
      <c r="B271" s="159">
        <v>910</v>
      </c>
      <c r="C271" s="160">
        <v>7</v>
      </c>
      <c r="D271" s="160">
        <v>5</v>
      </c>
      <c r="E271" s="114" t="s">
        <v>388</v>
      </c>
      <c r="F271" s="115" t="s">
        <v>183</v>
      </c>
      <c r="G271" s="117">
        <v>80</v>
      </c>
      <c r="H271" s="117">
        <v>80</v>
      </c>
    </row>
    <row r="272" spans="1:8" ht="78.75">
      <c r="A272" s="158" t="s">
        <v>389</v>
      </c>
      <c r="B272" s="159">
        <v>910</v>
      </c>
      <c r="C272" s="160">
        <v>7</v>
      </c>
      <c r="D272" s="160">
        <v>5</v>
      </c>
      <c r="E272" s="114" t="s">
        <v>390</v>
      </c>
      <c r="F272" s="115" t="s">
        <v>183</v>
      </c>
      <c r="G272" s="117">
        <v>80</v>
      </c>
      <c r="H272" s="117">
        <v>80</v>
      </c>
    </row>
    <row r="273" spans="1:8" ht="31.5">
      <c r="A273" s="158" t="s">
        <v>197</v>
      </c>
      <c r="B273" s="159">
        <v>910</v>
      </c>
      <c r="C273" s="160">
        <v>7</v>
      </c>
      <c r="D273" s="160">
        <v>5</v>
      </c>
      <c r="E273" s="114" t="s">
        <v>391</v>
      </c>
      <c r="F273" s="115" t="s">
        <v>183</v>
      </c>
      <c r="G273" s="117">
        <v>80</v>
      </c>
      <c r="H273" s="117">
        <v>80</v>
      </c>
    </row>
    <row r="274" spans="1:8" ht="31.5">
      <c r="A274" s="158" t="s">
        <v>190</v>
      </c>
      <c r="B274" s="159">
        <v>910</v>
      </c>
      <c r="C274" s="160">
        <v>7</v>
      </c>
      <c r="D274" s="160">
        <v>5</v>
      </c>
      <c r="E274" s="114" t="s">
        <v>391</v>
      </c>
      <c r="F274" s="115" t="s">
        <v>191</v>
      </c>
      <c r="G274" s="117">
        <v>80</v>
      </c>
      <c r="H274" s="117">
        <v>80</v>
      </c>
    </row>
    <row r="275" spans="1:8" ht="31.5">
      <c r="A275" s="158" t="s">
        <v>716</v>
      </c>
      <c r="B275" s="159">
        <v>910</v>
      </c>
      <c r="C275" s="160">
        <v>13</v>
      </c>
      <c r="D275" s="160"/>
      <c r="E275" s="114" t="s">
        <v>183</v>
      </c>
      <c r="F275" s="115" t="s">
        <v>183</v>
      </c>
      <c r="G275" s="117">
        <v>80.599999999999994</v>
      </c>
      <c r="H275" s="117">
        <v>143.19999999999999</v>
      </c>
    </row>
    <row r="276" spans="1:8" ht="31.5">
      <c r="A276" s="158" t="s">
        <v>694</v>
      </c>
      <c r="B276" s="159">
        <v>910</v>
      </c>
      <c r="C276" s="160">
        <v>13</v>
      </c>
      <c r="D276" s="160">
        <v>1</v>
      </c>
      <c r="E276" s="114" t="s">
        <v>183</v>
      </c>
      <c r="F276" s="115" t="s">
        <v>183</v>
      </c>
      <c r="G276" s="117">
        <v>80.599999999999994</v>
      </c>
      <c r="H276" s="117">
        <v>143.19999999999999</v>
      </c>
    </row>
    <row r="277" spans="1:8" ht="47.25">
      <c r="A277" s="158" t="s">
        <v>385</v>
      </c>
      <c r="B277" s="159">
        <v>910</v>
      </c>
      <c r="C277" s="160">
        <v>13</v>
      </c>
      <c r="D277" s="160">
        <v>1</v>
      </c>
      <c r="E277" s="114" t="s">
        <v>386</v>
      </c>
      <c r="F277" s="115" t="s">
        <v>183</v>
      </c>
      <c r="G277" s="117">
        <v>80.599999999999994</v>
      </c>
      <c r="H277" s="117">
        <v>143.19999999999999</v>
      </c>
    </row>
    <row r="278" spans="1:8" ht="63">
      <c r="A278" s="158" t="s">
        <v>387</v>
      </c>
      <c r="B278" s="159">
        <v>910</v>
      </c>
      <c r="C278" s="160">
        <v>13</v>
      </c>
      <c r="D278" s="160">
        <v>1</v>
      </c>
      <c r="E278" s="114" t="s">
        <v>388</v>
      </c>
      <c r="F278" s="115" t="s">
        <v>183</v>
      </c>
      <c r="G278" s="117">
        <v>80.599999999999994</v>
      </c>
      <c r="H278" s="117">
        <v>143.19999999999999</v>
      </c>
    </row>
    <row r="279" spans="1:8" ht="18" customHeight="1">
      <c r="A279" s="158" t="s">
        <v>688</v>
      </c>
      <c r="B279" s="159">
        <v>910</v>
      </c>
      <c r="C279" s="160">
        <v>13</v>
      </c>
      <c r="D279" s="160">
        <v>1</v>
      </c>
      <c r="E279" s="114" t="s">
        <v>689</v>
      </c>
      <c r="F279" s="115" t="s">
        <v>183</v>
      </c>
      <c r="G279" s="117">
        <v>80.599999999999994</v>
      </c>
      <c r="H279" s="117">
        <v>143.19999999999999</v>
      </c>
    </row>
    <row r="280" spans="1:8">
      <c r="A280" s="158" t="s">
        <v>690</v>
      </c>
      <c r="B280" s="159">
        <v>910</v>
      </c>
      <c r="C280" s="160">
        <v>13</v>
      </c>
      <c r="D280" s="160">
        <v>1</v>
      </c>
      <c r="E280" s="114" t="s">
        <v>691</v>
      </c>
      <c r="F280" s="115" t="s">
        <v>183</v>
      </c>
      <c r="G280" s="117">
        <v>80.599999999999994</v>
      </c>
      <c r="H280" s="117">
        <v>143.19999999999999</v>
      </c>
    </row>
    <row r="281" spans="1:8">
      <c r="A281" s="158" t="s">
        <v>692</v>
      </c>
      <c r="B281" s="159">
        <v>910</v>
      </c>
      <c r="C281" s="160">
        <v>13</v>
      </c>
      <c r="D281" s="160">
        <v>1</v>
      </c>
      <c r="E281" s="114" t="s">
        <v>691</v>
      </c>
      <c r="F281" s="115" t="s">
        <v>693</v>
      </c>
      <c r="G281" s="117">
        <v>80.599999999999994</v>
      </c>
      <c r="H281" s="117">
        <v>143.19999999999999</v>
      </c>
    </row>
    <row r="282" spans="1:8" ht="47.25">
      <c r="A282" s="158" t="s">
        <v>712</v>
      </c>
      <c r="B282" s="159">
        <v>910</v>
      </c>
      <c r="C282" s="160">
        <v>14</v>
      </c>
      <c r="D282" s="160"/>
      <c r="E282" s="114" t="s">
        <v>183</v>
      </c>
      <c r="F282" s="115" t="s">
        <v>183</v>
      </c>
      <c r="G282" s="117">
        <v>100010.8</v>
      </c>
      <c r="H282" s="117">
        <v>97081.5</v>
      </c>
    </row>
    <row r="283" spans="1:8" ht="47.25">
      <c r="A283" s="158" t="s">
        <v>407</v>
      </c>
      <c r="B283" s="159">
        <v>910</v>
      </c>
      <c r="C283" s="160">
        <v>14</v>
      </c>
      <c r="D283" s="160">
        <v>1</v>
      </c>
      <c r="E283" s="114" t="s">
        <v>183</v>
      </c>
      <c r="F283" s="115" t="s">
        <v>183</v>
      </c>
      <c r="G283" s="117">
        <v>82954.8</v>
      </c>
      <c r="H283" s="117">
        <v>78936.3</v>
      </c>
    </row>
    <row r="284" spans="1:8" ht="47.25">
      <c r="A284" s="158" t="s">
        <v>385</v>
      </c>
      <c r="B284" s="159">
        <v>910</v>
      </c>
      <c r="C284" s="160">
        <v>14</v>
      </c>
      <c r="D284" s="160">
        <v>1</v>
      </c>
      <c r="E284" s="114" t="s">
        <v>386</v>
      </c>
      <c r="F284" s="115" t="s">
        <v>183</v>
      </c>
      <c r="G284" s="117">
        <v>82954.8</v>
      </c>
      <c r="H284" s="117">
        <v>78936.3</v>
      </c>
    </row>
    <row r="285" spans="1:8" ht="63">
      <c r="A285" s="158" t="s">
        <v>396</v>
      </c>
      <c r="B285" s="159">
        <v>910</v>
      </c>
      <c r="C285" s="160">
        <v>14</v>
      </c>
      <c r="D285" s="160">
        <v>1</v>
      </c>
      <c r="E285" s="114" t="s">
        <v>397</v>
      </c>
      <c r="F285" s="115" t="s">
        <v>183</v>
      </c>
      <c r="G285" s="117">
        <v>82954.8</v>
      </c>
      <c r="H285" s="117">
        <v>78936.3</v>
      </c>
    </row>
    <row r="286" spans="1:8" ht="31.5">
      <c r="A286" s="158" t="s">
        <v>398</v>
      </c>
      <c r="B286" s="159">
        <v>910</v>
      </c>
      <c r="C286" s="160">
        <v>14</v>
      </c>
      <c r="D286" s="160">
        <v>1</v>
      </c>
      <c r="E286" s="114" t="s">
        <v>399</v>
      </c>
      <c r="F286" s="115" t="s">
        <v>183</v>
      </c>
      <c r="G286" s="117">
        <v>82954.8</v>
      </c>
      <c r="H286" s="117">
        <v>78936.3</v>
      </c>
    </row>
    <row r="287" spans="1:8" ht="47.25">
      <c r="A287" s="158" t="s">
        <v>405</v>
      </c>
      <c r="B287" s="159">
        <v>910</v>
      </c>
      <c r="C287" s="160">
        <v>14</v>
      </c>
      <c r="D287" s="160">
        <v>1</v>
      </c>
      <c r="E287" s="114" t="s">
        <v>406</v>
      </c>
      <c r="F287" s="115" t="s">
        <v>183</v>
      </c>
      <c r="G287" s="117">
        <v>82133.399999999994</v>
      </c>
      <c r="H287" s="117">
        <v>78154.7</v>
      </c>
    </row>
    <row r="288" spans="1:8">
      <c r="A288" s="158" t="s">
        <v>402</v>
      </c>
      <c r="B288" s="159">
        <v>910</v>
      </c>
      <c r="C288" s="160">
        <v>14</v>
      </c>
      <c r="D288" s="160">
        <v>1</v>
      </c>
      <c r="E288" s="114" t="s">
        <v>406</v>
      </c>
      <c r="F288" s="115" t="s">
        <v>403</v>
      </c>
      <c r="G288" s="117">
        <v>82133.399999999994</v>
      </c>
      <c r="H288" s="117">
        <v>78154.7</v>
      </c>
    </row>
    <row r="289" spans="1:8" ht="19.5" customHeight="1">
      <c r="A289" s="158" t="s">
        <v>408</v>
      </c>
      <c r="B289" s="159">
        <v>910</v>
      </c>
      <c r="C289" s="160">
        <v>14</v>
      </c>
      <c r="D289" s="160">
        <v>1</v>
      </c>
      <c r="E289" s="114" t="s">
        <v>409</v>
      </c>
      <c r="F289" s="115" t="s">
        <v>183</v>
      </c>
      <c r="G289" s="117">
        <v>821.4</v>
      </c>
      <c r="H289" s="117">
        <v>781.6</v>
      </c>
    </row>
    <row r="290" spans="1:8">
      <c r="A290" s="158" t="s">
        <v>402</v>
      </c>
      <c r="B290" s="159">
        <v>910</v>
      </c>
      <c r="C290" s="160">
        <v>14</v>
      </c>
      <c r="D290" s="160">
        <v>1</v>
      </c>
      <c r="E290" s="114" t="s">
        <v>409</v>
      </c>
      <c r="F290" s="115" t="s">
        <v>403</v>
      </c>
      <c r="G290" s="117">
        <v>821.4</v>
      </c>
      <c r="H290" s="117">
        <v>781.6</v>
      </c>
    </row>
    <row r="291" spans="1:8">
      <c r="A291" s="158" t="s">
        <v>404</v>
      </c>
      <c r="B291" s="159">
        <v>910</v>
      </c>
      <c r="C291" s="160">
        <v>14</v>
      </c>
      <c r="D291" s="160">
        <v>3</v>
      </c>
      <c r="E291" s="114" t="s">
        <v>183</v>
      </c>
      <c r="F291" s="115" t="s">
        <v>183</v>
      </c>
      <c r="G291" s="117">
        <v>17056</v>
      </c>
      <c r="H291" s="117">
        <v>18145.2</v>
      </c>
    </row>
    <row r="292" spans="1:8" ht="47.25">
      <c r="A292" s="158" t="s">
        <v>385</v>
      </c>
      <c r="B292" s="159">
        <v>910</v>
      </c>
      <c r="C292" s="160">
        <v>14</v>
      </c>
      <c r="D292" s="160">
        <v>3</v>
      </c>
      <c r="E292" s="114" t="s">
        <v>386</v>
      </c>
      <c r="F292" s="115" t="s">
        <v>183</v>
      </c>
      <c r="G292" s="117">
        <v>17056</v>
      </c>
      <c r="H292" s="117">
        <v>18145.2</v>
      </c>
    </row>
    <row r="293" spans="1:8" ht="63">
      <c r="A293" s="158" t="s">
        <v>396</v>
      </c>
      <c r="B293" s="159">
        <v>910</v>
      </c>
      <c r="C293" s="160">
        <v>14</v>
      </c>
      <c r="D293" s="160">
        <v>3</v>
      </c>
      <c r="E293" s="114" t="s">
        <v>397</v>
      </c>
      <c r="F293" s="115" t="s">
        <v>183</v>
      </c>
      <c r="G293" s="117">
        <v>17056</v>
      </c>
      <c r="H293" s="117">
        <v>18145.2</v>
      </c>
    </row>
    <row r="294" spans="1:8" ht="31.5">
      <c r="A294" s="158" t="s">
        <v>398</v>
      </c>
      <c r="B294" s="159">
        <v>910</v>
      </c>
      <c r="C294" s="160">
        <v>14</v>
      </c>
      <c r="D294" s="160">
        <v>3</v>
      </c>
      <c r="E294" s="114" t="s">
        <v>399</v>
      </c>
      <c r="F294" s="115" t="s">
        <v>183</v>
      </c>
      <c r="G294" s="117">
        <v>17056</v>
      </c>
      <c r="H294" s="117">
        <v>18145.2</v>
      </c>
    </row>
    <row r="295" spans="1:8" ht="47.25">
      <c r="A295" s="158" t="s">
        <v>400</v>
      </c>
      <c r="B295" s="159">
        <v>910</v>
      </c>
      <c r="C295" s="160">
        <v>14</v>
      </c>
      <c r="D295" s="160">
        <v>3</v>
      </c>
      <c r="E295" s="114" t="s">
        <v>401</v>
      </c>
      <c r="F295" s="115" t="s">
        <v>183</v>
      </c>
      <c r="G295" s="117">
        <v>17056</v>
      </c>
      <c r="H295" s="117">
        <v>18145.2</v>
      </c>
    </row>
    <row r="296" spans="1:8">
      <c r="A296" s="158" t="s">
        <v>402</v>
      </c>
      <c r="B296" s="159">
        <v>910</v>
      </c>
      <c r="C296" s="160">
        <v>14</v>
      </c>
      <c r="D296" s="160">
        <v>3</v>
      </c>
      <c r="E296" s="114" t="s">
        <v>401</v>
      </c>
      <c r="F296" s="115" t="s">
        <v>403</v>
      </c>
      <c r="G296" s="117">
        <v>17056</v>
      </c>
      <c r="H296" s="117">
        <v>18145.2</v>
      </c>
    </row>
    <row r="297" spans="1:8" s="107" customFormat="1" ht="31.5">
      <c r="A297" s="155" t="s">
        <v>722</v>
      </c>
      <c r="B297" s="156">
        <v>913</v>
      </c>
      <c r="C297" s="157"/>
      <c r="D297" s="157"/>
      <c r="E297" s="109" t="s">
        <v>183</v>
      </c>
      <c r="F297" s="110" t="s">
        <v>183</v>
      </c>
      <c r="G297" s="112">
        <v>32708.7</v>
      </c>
      <c r="H297" s="112">
        <v>33465.300000000003</v>
      </c>
    </row>
    <row r="298" spans="1:8">
      <c r="A298" s="158" t="s">
        <v>701</v>
      </c>
      <c r="B298" s="159">
        <v>913</v>
      </c>
      <c r="C298" s="160">
        <v>1</v>
      </c>
      <c r="D298" s="160"/>
      <c r="E298" s="114" t="s">
        <v>183</v>
      </c>
      <c r="F298" s="115" t="s">
        <v>183</v>
      </c>
      <c r="G298" s="117">
        <v>28793.7</v>
      </c>
      <c r="H298" s="117">
        <v>29564.3</v>
      </c>
    </row>
    <row r="299" spans="1:8">
      <c r="A299" s="158" t="s">
        <v>342</v>
      </c>
      <c r="B299" s="159">
        <v>913</v>
      </c>
      <c r="C299" s="160">
        <v>1</v>
      </c>
      <c r="D299" s="160">
        <v>13</v>
      </c>
      <c r="E299" s="114" t="s">
        <v>183</v>
      </c>
      <c r="F299" s="115" t="s">
        <v>183</v>
      </c>
      <c r="G299" s="117">
        <v>28793.7</v>
      </c>
      <c r="H299" s="117">
        <v>29564.3</v>
      </c>
    </row>
    <row r="300" spans="1:8" ht="47.25">
      <c r="A300" s="158" t="s">
        <v>410</v>
      </c>
      <c r="B300" s="159">
        <v>913</v>
      </c>
      <c r="C300" s="160">
        <v>1</v>
      </c>
      <c r="D300" s="160">
        <v>13</v>
      </c>
      <c r="E300" s="114" t="s">
        <v>411</v>
      </c>
      <c r="F300" s="115" t="s">
        <v>183</v>
      </c>
      <c r="G300" s="117">
        <v>28793.7</v>
      </c>
      <c r="H300" s="117">
        <v>29564.3</v>
      </c>
    </row>
    <row r="301" spans="1:8" ht="46.5" customHeight="1">
      <c r="A301" s="158" t="s">
        <v>412</v>
      </c>
      <c r="B301" s="159">
        <v>913</v>
      </c>
      <c r="C301" s="160">
        <v>1</v>
      </c>
      <c r="D301" s="160">
        <v>13</v>
      </c>
      <c r="E301" s="114" t="s">
        <v>413</v>
      </c>
      <c r="F301" s="115" t="s">
        <v>183</v>
      </c>
      <c r="G301" s="117">
        <v>830.9</v>
      </c>
      <c r="H301" s="117">
        <v>830.8</v>
      </c>
    </row>
    <row r="302" spans="1:8" ht="31.5">
      <c r="A302" s="158" t="s">
        <v>414</v>
      </c>
      <c r="B302" s="159">
        <v>913</v>
      </c>
      <c r="C302" s="160">
        <v>1</v>
      </c>
      <c r="D302" s="160">
        <v>13</v>
      </c>
      <c r="E302" s="114" t="s">
        <v>415</v>
      </c>
      <c r="F302" s="115" t="s">
        <v>183</v>
      </c>
      <c r="G302" s="117">
        <v>830.9</v>
      </c>
      <c r="H302" s="117">
        <v>830.8</v>
      </c>
    </row>
    <row r="303" spans="1:8" ht="31.5">
      <c r="A303" s="158" t="s">
        <v>416</v>
      </c>
      <c r="B303" s="159">
        <v>913</v>
      </c>
      <c r="C303" s="160">
        <v>1</v>
      </c>
      <c r="D303" s="160">
        <v>13</v>
      </c>
      <c r="E303" s="114" t="s">
        <v>417</v>
      </c>
      <c r="F303" s="115" t="s">
        <v>183</v>
      </c>
      <c r="G303" s="117">
        <v>515</v>
      </c>
      <c r="H303" s="117">
        <v>515</v>
      </c>
    </row>
    <row r="304" spans="1:8" ht="31.5">
      <c r="A304" s="158" t="s">
        <v>190</v>
      </c>
      <c r="B304" s="159">
        <v>913</v>
      </c>
      <c r="C304" s="160">
        <v>1</v>
      </c>
      <c r="D304" s="160">
        <v>13</v>
      </c>
      <c r="E304" s="114" t="s">
        <v>417</v>
      </c>
      <c r="F304" s="115" t="s">
        <v>191</v>
      </c>
      <c r="G304" s="117">
        <v>515</v>
      </c>
      <c r="H304" s="117">
        <v>515</v>
      </c>
    </row>
    <row r="305" spans="1:8" ht="31.5">
      <c r="A305" s="158" t="s">
        <v>418</v>
      </c>
      <c r="B305" s="159">
        <v>913</v>
      </c>
      <c r="C305" s="160">
        <v>1</v>
      </c>
      <c r="D305" s="160">
        <v>13</v>
      </c>
      <c r="E305" s="114" t="s">
        <v>419</v>
      </c>
      <c r="F305" s="115" t="s">
        <v>183</v>
      </c>
      <c r="G305" s="117">
        <v>200</v>
      </c>
      <c r="H305" s="117">
        <v>200</v>
      </c>
    </row>
    <row r="306" spans="1:8" ht="31.5">
      <c r="A306" s="158" t="s">
        <v>190</v>
      </c>
      <c r="B306" s="159">
        <v>913</v>
      </c>
      <c r="C306" s="160">
        <v>1</v>
      </c>
      <c r="D306" s="160">
        <v>13</v>
      </c>
      <c r="E306" s="114" t="s">
        <v>419</v>
      </c>
      <c r="F306" s="115" t="s">
        <v>191</v>
      </c>
      <c r="G306" s="117">
        <v>200</v>
      </c>
      <c r="H306" s="117">
        <v>200</v>
      </c>
    </row>
    <row r="307" spans="1:8">
      <c r="A307" s="158" t="s">
        <v>423</v>
      </c>
      <c r="B307" s="159">
        <v>913</v>
      </c>
      <c r="C307" s="160">
        <v>1</v>
      </c>
      <c r="D307" s="160">
        <v>13</v>
      </c>
      <c r="E307" s="114" t="s">
        <v>424</v>
      </c>
      <c r="F307" s="115" t="s">
        <v>183</v>
      </c>
      <c r="G307" s="117">
        <v>115.9</v>
      </c>
      <c r="H307" s="117">
        <v>115.8</v>
      </c>
    </row>
    <row r="308" spans="1:8">
      <c r="A308" s="158" t="s">
        <v>202</v>
      </c>
      <c r="B308" s="159">
        <v>913</v>
      </c>
      <c r="C308" s="160">
        <v>1</v>
      </c>
      <c r="D308" s="160">
        <v>13</v>
      </c>
      <c r="E308" s="114" t="s">
        <v>424</v>
      </c>
      <c r="F308" s="115" t="s">
        <v>203</v>
      </c>
      <c r="G308" s="117">
        <v>115.9</v>
      </c>
      <c r="H308" s="117">
        <v>115.8</v>
      </c>
    </row>
    <row r="309" spans="1:8" ht="63">
      <c r="A309" s="158" t="s">
        <v>432</v>
      </c>
      <c r="B309" s="159">
        <v>913</v>
      </c>
      <c r="C309" s="160">
        <v>1</v>
      </c>
      <c r="D309" s="160">
        <v>13</v>
      </c>
      <c r="E309" s="114" t="s">
        <v>433</v>
      </c>
      <c r="F309" s="115" t="s">
        <v>183</v>
      </c>
      <c r="G309" s="117">
        <v>24549</v>
      </c>
      <c r="H309" s="117">
        <v>25235.200000000001</v>
      </c>
    </row>
    <row r="310" spans="1:8" ht="63">
      <c r="A310" s="158" t="s">
        <v>434</v>
      </c>
      <c r="B310" s="159">
        <v>913</v>
      </c>
      <c r="C310" s="160">
        <v>1</v>
      </c>
      <c r="D310" s="160">
        <v>13</v>
      </c>
      <c r="E310" s="114" t="s">
        <v>435</v>
      </c>
      <c r="F310" s="115" t="s">
        <v>183</v>
      </c>
      <c r="G310" s="117">
        <v>24549</v>
      </c>
      <c r="H310" s="117">
        <v>25235.200000000001</v>
      </c>
    </row>
    <row r="311" spans="1:8" ht="31.5">
      <c r="A311" s="158" t="s">
        <v>436</v>
      </c>
      <c r="B311" s="159">
        <v>913</v>
      </c>
      <c r="C311" s="160">
        <v>1</v>
      </c>
      <c r="D311" s="160">
        <v>13</v>
      </c>
      <c r="E311" s="114" t="s">
        <v>437</v>
      </c>
      <c r="F311" s="115" t="s">
        <v>183</v>
      </c>
      <c r="G311" s="117">
        <v>15385.4</v>
      </c>
      <c r="H311" s="117">
        <v>16466.599999999999</v>
      </c>
    </row>
    <row r="312" spans="1:8" ht="31.5">
      <c r="A312" s="158" t="s">
        <v>438</v>
      </c>
      <c r="B312" s="159">
        <v>913</v>
      </c>
      <c r="C312" s="160">
        <v>1</v>
      </c>
      <c r="D312" s="160">
        <v>13</v>
      </c>
      <c r="E312" s="114" t="s">
        <v>437</v>
      </c>
      <c r="F312" s="115" t="s">
        <v>439</v>
      </c>
      <c r="G312" s="117">
        <v>15385.4</v>
      </c>
      <c r="H312" s="117">
        <v>16466.599999999999</v>
      </c>
    </row>
    <row r="313" spans="1:8" ht="31.5">
      <c r="A313" s="158" t="s">
        <v>440</v>
      </c>
      <c r="B313" s="159">
        <v>913</v>
      </c>
      <c r="C313" s="160">
        <v>1</v>
      </c>
      <c r="D313" s="160">
        <v>13</v>
      </c>
      <c r="E313" s="114" t="s">
        <v>441</v>
      </c>
      <c r="F313" s="115" t="s">
        <v>183</v>
      </c>
      <c r="G313" s="117">
        <v>1995.6</v>
      </c>
      <c r="H313" s="117">
        <v>2041.6</v>
      </c>
    </row>
    <row r="314" spans="1:8" ht="31.5">
      <c r="A314" s="158" t="s">
        <v>438</v>
      </c>
      <c r="B314" s="159">
        <v>913</v>
      </c>
      <c r="C314" s="160">
        <v>1</v>
      </c>
      <c r="D314" s="160">
        <v>13</v>
      </c>
      <c r="E314" s="114" t="s">
        <v>441</v>
      </c>
      <c r="F314" s="115" t="s">
        <v>439</v>
      </c>
      <c r="G314" s="117">
        <v>1995.6</v>
      </c>
      <c r="H314" s="117">
        <v>2041.6</v>
      </c>
    </row>
    <row r="315" spans="1:8" ht="141.75" customHeight="1">
      <c r="A315" s="158" t="s">
        <v>256</v>
      </c>
      <c r="B315" s="159">
        <v>913</v>
      </c>
      <c r="C315" s="160">
        <v>1</v>
      </c>
      <c r="D315" s="160">
        <v>13</v>
      </c>
      <c r="E315" s="114" t="s">
        <v>442</v>
      </c>
      <c r="F315" s="115" t="s">
        <v>183</v>
      </c>
      <c r="G315" s="117">
        <v>7168</v>
      </c>
      <c r="H315" s="117">
        <v>6727</v>
      </c>
    </row>
    <row r="316" spans="1:8" ht="31.5">
      <c r="A316" s="158" t="s">
        <v>438</v>
      </c>
      <c r="B316" s="159">
        <v>913</v>
      </c>
      <c r="C316" s="160">
        <v>1</v>
      </c>
      <c r="D316" s="160">
        <v>13</v>
      </c>
      <c r="E316" s="114" t="s">
        <v>442</v>
      </c>
      <c r="F316" s="115" t="s">
        <v>439</v>
      </c>
      <c r="G316" s="117">
        <v>7168</v>
      </c>
      <c r="H316" s="117">
        <v>6727</v>
      </c>
    </row>
    <row r="317" spans="1:8" ht="47.25" customHeight="1">
      <c r="A317" s="158" t="s">
        <v>448</v>
      </c>
      <c r="B317" s="159">
        <v>913</v>
      </c>
      <c r="C317" s="160">
        <v>1</v>
      </c>
      <c r="D317" s="160">
        <v>13</v>
      </c>
      <c r="E317" s="114" t="s">
        <v>449</v>
      </c>
      <c r="F317" s="115" t="s">
        <v>183</v>
      </c>
      <c r="G317" s="117">
        <v>3413.8</v>
      </c>
      <c r="H317" s="117">
        <v>3498.3</v>
      </c>
    </row>
    <row r="318" spans="1:8" ht="31.5">
      <c r="A318" s="158" t="s">
        <v>450</v>
      </c>
      <c r="B318" s="159">
        <v>913</v>
      </c>
      <c r="C318" s="160">
        <v>1</v>
      </c>
      <c r="D318" s="160">
        <v>13</v>
      </c>
      <c r="E318" s="114" t="s">
        <v>451</v>
      </c>
      <c r="F318" s="115" t="s">
        <v>183</v>
      </c>
      <c r="G318" s="117">
        <v>3413.8</v>
      </c>
      <c r="H318" s="117">
        <v>3498.3</v>
      </c>
    </row>
    <row r="319" spans="1:8" ht="31.5">
      <c r="A319" s="158" t="s">
        <v>271</v>
      </c>
      <c r="B319" s="159">
        <v>913</v>
      </c>
      <c r="C319" s="160">
        <v>1</v>
      </c>
      <c r="D319" s="160">
        <v>13</v>
      </c>
      <c r="E319" s="114" t="s">
        <v>453</v>
      </c>
      <c r="F319" s="115" t="s">
        <v>183</v>
      </c>
      <c r="G319" s="117">
        <v>2144.8000000000002</v>
      </c>
      <c r="H319" s="117">
        <v>2305.3000000000002</v>
      </c>
    </row>
    <row r="320" spans="1:8" ht="63">
      <c r="A320" s="158" t="s">
        <v>206</v>
      </c>
      <c r="B320" s="159">
        <v>913</v>
      </c>
      <c r="C320" s="160">
        <v>1</v>
      </c>
      <c r="D320" s="160">
        <v>13</v>
      </c>
      <c r="E320" s="114" t="s">
        <v>453</v>
      </c>
      <c r="F320" s="115" t="s">
        <v>207</v>
      </c>
      <c r="G320" s="117">
        <v>2046.1</v>
      </c>
      <c r="H320" s="117">
        <v>2241.1</v>
      </c>
    </row>
    <row r="321" spans="1:8" ht="31.5">
      <c r="A321" s="158" t="s">
        <v>190</v>
      </c>
      <c r="B321" s="159">
        <v>913</v>
      </c>
      <c r="C321" s="160">
        <v>1</v>
      </c>
      <c r="D321" s="160">
        <v>13</v>
      </c>
      <c r="E321" s="114" t="s">
        <v>453</v>
      </c>
      <c r="F321" s="115" t="s">
        <v>191</v>
      </c>
      <c r="G321" s="117">
        <v>98.7</v>
      </c>
      <c r="H321" s="117">
        <v>64.2</v>
      </c>
    </row>
    <row r="322" spans="1:8" ht="141.75" customHeight="1">
      <c r="A322" s="158" t="s">
        <v>256</v>
      </c>
      <c r="B322" s="159">
        <v>913</v>
      </c>
      <c r="C322" s="160">
        <v>1</v>
      </c>
      <c r="D322" s="160">
        <v>13</v>
      </c>
      <c r="E322" s="114" t="s">
        <v>454</v>
      </c>
      <c r="F322" s="115" t="s">
        <v>183</v>
      </c>
      <c r="G322" s="117">
        <v>1269</v>
      </c>
      <c r="H322" s="117">
        <v>1193</v>
      </c>
    </row>
    <row r="323" spans="1:8" ht="63">
      <c r="A323" s="158" t="s">
        <v>206</v>
      </c>
      <c r="B323" s="159">
        <v>913</v>
      </c>
      <c r="C323" s="160">
        <v>1</v>
      </c>
      <c r="D323" s="160">
        <v>13</v>
      </c>
      <c r="E323" s="114" t="s">
        <v>454</v>
      </c>
      <c r="F323" s="115" t="s">
        <v>207</v>
      </c>
      <c r="G323" s="117">
        <v>1269</v>
      </c>
      <c r="H323" s="117">
        <v>1193</v>
      </c>
    </row>
    <row r="324" spans="1:8">
      <c r="A324" s="158" t="s">
        <v>704</v>
      </c>
      <c r="B324" s="159">
        <v>913</v>
      </c>
      <c r="C324" s="160">
        <v>4</v>
      </c>
      <c r="D324" s="160"/>
      <c r="E324" s="114" t="s">
        <v>183</v>
      </c>
      <c r="F324" s="115" t="s">
        <v>183</v>
      </c>
      <c r="G324" s="117">
        <v>500</v>
      </c>
      <c r="H324" s="117">
        <v>500</v>
      </c>
    </row>
    <row r="325" spans="1:8">
      <c r="A325" s="158" t="s">
        <v>422</v>
      </c>
      <c r="B325" s="159">
        <v>913</v>
      </c>
      <c r="C325" s="160">
        <v>4</v>
      </c>
      <c r="D325" s="160">
        <v>12</v>
      </c>
      <c r="E325" s="114" t="s">
        <v>183</v>
      </c>
      <c r="F325" s="115" t="s">
        <v>183</v>
      </c>
      <c r="G325" s="117">
        <v>500</v>
      </c>
      <c r="H325" s="117">
        <v>500</v>
      </c>
    </row>
    <row r="326" spans="1:8" ht="47.25">
      <c r="A326" s="158" t="s">
        <v>410</v>
      </c>
      <c r="B326" s="159">
        <v>913</v>
      </c>
      <c r="C326" s="160">
        <v>4</v>
      </c>
      <c r="D326" s="160">
        <v>12</v>
      </c>
      <c r="E326" s="114" t="s">
        <v>411</v>
      </c>
      <c r="F326" s="115" t="s">
        <v>183</v>
      </c>
      <c r="G326" s="117">
        <v>500</v>
      </c>
      <c r="H326" s="117">
        <v>500</v>
      </c>
    </row>
    <row r="327" spans="1:8" ht="63">
      <c r="A327" s="158" t="s">
        <v>412</v>
      </c>
      <c r="B327" s="159">
        <v>913</v>
      </c>
      <c r="C327" s="160">
        <v>4</v>
      </c>
      <c r="D327" s="160">
        <v>12</v>
      </c>
      <c r="E327" s="114" t="s">
        <v>413</v>
      </c>
      <c r="F327" s="115" t="s">
        <v>183</v>
      </c>
      <c r="G327" s="117">
        <v>500</v>
      </c>
      <c r="H327" s="117">
        <v>500</v>
      </c>
    </row>
    <row r="328" spans="1:8" ht="31.5">
      <c r="A328" s="158" t="s">
        <v>414</v>
      </c>
      <c r="B328" s="159">
        <v>913</v>
      </c>
      <c r="C328" s="160">
        <v>4</v>
      </c>
      <c r="D328" s="160">
        <v>12</v>
      </c>
      <c r="E328" s="114" t="s">
        <v>415</v>
      </c>
      <c r="F328" s="115" t="s">
        <v>183</v>
      </c>
      <c r="G328" s="117">
        <v>500</v>
      </c>
      <c r="H328" s="117">
        <v>500</v>
      </c>
    </row>
    <row r="329" spans="1:8" ht="47.25">
      <c r="A329" s="158" t="s">
        <v>420</v>
      </c>
      <c r="B329" s="159">
        <v>913</v>
      </c>
      <c r="C329" s="160">
        <v>4</v>
      </c>
      <c r="D329" s="160">
        <v>12</v>
      </c>
      <c r="E329" s="114" t="s">
        <v>421</v>
      </c>
      <c r="F329" s="115" t="s">
        <v>183</v>
      </c>
      <c r="G329" s="117">
        <v>500</v>
      </c>
      <c r="H329" s="117">
        <v>500</v>
      </c>
    </row>
    <row r="330" spans="1:8" ht="31.5">
      <c r="A330" s="158" t="s">
        <v>190</v>
      </c>
      <c r="B330" s="159">
        <v>913</v>
      </c>
      <c r="C330" s="160">
        <v>4</v>
      </c>
      <c r="D330" s="160">
        <v>12</v>
      </c>
      <c r="E330" s="114" t="s">
        <v>421</v>
      </c>
      <c r="F330" s="115" t="s">
        <v>191</v>
      </c>
      <c r="G330" s="117">
        <v>500</v>
      </c>
      <c r="H330" s="117">
        <v>500</v>
      </c>
    </row>
    <row r="331" spans="1:8">
      <c r="A331" s="158" t="s">
        <v>706</v>
      </c>
      <c r="B331" s="159">
        <v>913</v>
      </c>
      <c r="C331" s="160">
        <v>7</v>
      </c>
      <c r="D331" s="160"/>
      <c r="E331" s="114" t="s">
        <v>183</v>
      </c>
      <c r="F331" s="115" t="s">
        <v>183</v>
      </c>
      <c r="G331" s="117">
        <v>15</v>
      </c>
      <c r="H331" s="117">
        <v>15</v>
      </c>
    </row>
    <row r="332" spans="1:8" ht="31.5">
      <c r="A332" s="158" t="s">
        <v>199</v>
      </c>
      <c r="B332" s="159">
        <v>913</v>
      </c>
      <c r="C332" s="160">
        <v>7</v>
      </c>
      <c r="D332" s="160">
        <v>5</v>
      </c>
      <c r="E332" s="114" t="s">
        <v>183</v>
      </c>
      <c r="F332" s="115" t="s">
        <v>183</v>
      </c>
      <c r="G332" s="117">
        <v>15</v>
      </c>
      <c r="H332" s="117">
        <v>15</v>
      </c>
    </row>
    <row r="333" spans="1:8" ht="47.25">
      <c r="A333" s="158" t="s">
        <v>410</v>
      </c>
      <c r="B333" s="159">
        <v>913</v>
      </c>
      <c r="C333" s="160">
        <v>7</v>
      </c>
      <c r="D333" s="160">
        <v>5</v>
      </c>
      <c r="E333" s="114" t="s">
        <v>411</v>
      </c>
      <c r="F333" s="115" t="s">
        <v>183</v>
      </c>
      <c r="G333" s="117">
        <v>15</v>
      </c>
      <c r="H333" s="117">
        <v>15</v>
      </c>
    </row>
    <row r="334" spans="1:8" ht="46.5" customHeight="1">
      <c r="A334" s="158" t="s">
        <v>448</v>
      </c>
      <c r="B334" s="159">
        <v>913</v>
      </c>
      <c r="C334" s="160">
        <v>7</v>
      </c>
      <c r="D334" s="160">
        <v>5</v>
      </c>
      <c r="E334" s="114" t="s">
        <v>449</v>
      </c>
      <c r="F334" s="115" t="s">
        <v>183</v>
      </c>
      <c r="G334" s="117">
        <v>15</v>
      </c>
      <c r="H334" s="117">
        <v>15</v>
      </c>
    </row>
    <row r="335" spans="1:8" ht="31.5">
      <c r="A335" s="158" t="s">
        <v>450</v>
      </c>
      <c r="B335" s="159">
        <v>913</v>
      </c>
      <c r="C335" s="160">
        <v>7</v>
      </c>
      <c r="D335" s="160">
        <v>5</v>
      </c>
      <c r="E335" s="114" t="s">
        <v>451</v>
      </c>
      <c r="F335" s="115" t="s">
        <v>183</v>
      </c>
      <c r="G335" s="117">
        <v>15</v>
      </c>
      <c r="H335" s="117">
        <v>15</v>
      </c>
    </row>
    <row r="336" spans="1:8" ht="31.5">
      <c r="A336" s="158" t="s">
        <v>197</v>
      </c>
      <c r="B336" s="159">
        <v>913</v>
      </c>
      <c r="C336" s="160">
        <v>7</v>
      </c>
      <c r="D336" s="160">
        <v>5</v>
      </c>
      <c r="E336" s="114" t="s">
        <v>452</v>
      </c>
      <c r="F336" s="115" t="s">
        <v>183</v>
      </c>
      <c r="G336" s="117">
        <v>15</v>
      </c>
      <c r="H336" s="117">
        <v>15</v>
      </c>
    </row>
    <row r="337" spans="1:8" ht="31.5">
      <c r="A337" s="158" t="s">
        <v>190</v>
      </c>
      <c r="B337" s="159">
        <v>913</v>
      </c>
      <c r="C337" s="160">
        <v>7</v>
      </c>
      <c r="D337" s="160">
        <v>5</v>
      </c>
      <c r="E337" s="114" t="s">
        <v>452</v>
      </c>
      <c r="F337" s="115" t="s">
        <v>191</v>
      </c>
      <c r="G337" s="117">
        <v>15</v>
      </c>
      <c r="H337" s="117">
        <v>15</v>
      </c>
    </row>
    <row r="338" spans="1:8">
      <c r="A338" s="158" t="s">
        <v>711</v>
      </c>
      <c r="B338" s="159">
        <v>913</v>
      </c>
      <c r="C338" s="160">
        <v>12</v>
      </c>
      <c r="D338" s="160"/>
      <c r="E338" s="114" t="s">
        <v>183</v>
      </c>
      <c r="F338" s="115" t="s">
        <v>183</v>
      </c>
      <c r="G338" s="117">
        <v>3400</v>
      </c>
      <c r="H338" s="117">
        <v>3386</v>
      </c>
    </row>
    <row r="339" spans="1:8">
      <c r="A339" s="158" t="s">
        <v>447</v>
      </c>
      <c r="B339" s="159">
        <v>913</v>
      </c>
      <c r="C339" s="160">
        <v>12</v>
      </c>
      <c r="D339" s="160">
        <v>2</v>
      </c>
      <c r="E339" s="114" t="s">
        <v>183</v>
      </c>
      <c r="F339" s="115" t="s">
        <v>183</v>
      </c>
      <c r="G339" s="117">
        <v>3400</v>
      </c>
      <c r="H339" s="117">
        <v>3386</v>
      </c>
    </row>
    <row r="340" spans="1:8" ht="47.25">
      <c r="A340" s="158" t="s">
        <v>410</v>
      </c>
      <c r="B340" s="159">
        <v>913</v>
      </c>
      <c r="C340" s="160">
        <v>12</v>
      </c>
      <c r="D340" s="160">
        <v>2</v>
      </c>
      <c r="E340" s="114" t="s">
        <v>411</v>
      </c>
      <c r="F340" s="115" t="s">
        <v>183</v>
      </c>
      <c r="G340" s="117">
        <v>3400</v>
      </c>
      <c r="H340" s="117">
        <v>3386</v>
      </c>
    </row>
    <row r="341" spans="1:8" ht="63">
      <c r="A341" s="158" t="s">
        <v>432</v>
      </c>
      <c r="B341" s="159">
        <v>913</v>
      </c>
      <c r="C341" s="160">
        <v>12</v>
      </c>
      <c r="D341" s="160">
        <v>2</v>
      </c>
      <c r="E341" s="114" t="s">
        <v>433</v>
      </c>
      <c r="F341" s="115" t="s">
        <v>183</v>
      </c>
      <c r="G341" s="117">
        <v>3400</v>
      </c>
      <c r="H341" s="117">
        <v>3386</v>
      </c>
    </row>
    <row r="342" spans="1:8" ht="63">
      <c r="A342" s="158" t="s">
        <v>443</v>
      </c>
      <c r="B342" s="159">
        <v>913</v>
      </c>
      <c r="C342" s="160">
        <v>12</v>
      </c>
      <c r="D342" s="160">
        <v>2</v>
      </c>
      <c r="E342" s="114" t="s">
        <v>444</v>
      </c>
      <c r="F342" s="115" t="s">
        <v>183</v>
      </c>
      <c r="G342" s="117">
        <v>3400</v>
      </c>
      <c r="H342" s="117">
        <v>3386</v>
      </c>
    </row>
    <row r="343" spans="1:8" ht="31.5">
      <c r="A343" s="158" t="s">
        <v>445</v>
      </c>
      <c r="B343" s="159">
        <v>913</v>
      </c>
      <c r="C343" s="160">
        <v>12</v>
      </c>
      <c r="D343" s="160">
        <v>2</v>
      </c>
      <c r="E343" s="114" t="s">
        <v>446</v>
      </c>
      <c r="F343" s="115" t="s">
        <v>183</v>
      </c>
      <c r="G343" s="117">
        <v>3400</v>
      </c>
      <c r="H343" s="117">
        <v>3386</v>
      </c>
    </row>
    <row r="344" spans="1:8">
      <c r="A344" s="158" t="s">
        <v>202</v>
      </c>
      <c r="B344" s="159">
        <v>913</v>
      </c>
      <c r="C344" s="160">
        <v>12</v>
      </c>
      <c r="D344" s="160">
        <v>2</v>
      </c>
      <c r="E344" s="114" t="s">
        <v>446</v>
      </c>
      <c r="F344" s="115" t="s">
        <v>203</v>
      </c>
      <c r="G344" s="117">
        <v>3400</v>
      </c>
      <c r="H344" s="117">
        <v>3386</v>
      </c>
    </row>
    <row r="345" spans="1:8" s="107" customFormat="1">
      <c r="A345" s="155" t="s">
        <v>723</v>
      </c>
      <c r="B345" s="156">
        <v>916</v>
      </c>
      <c r="C345" s="157"/>
      <c r="D345" s="157"/>
      <c r="E345" s="109" t="s">
        <v>183</v>
      </c>
      <c r="F345" s="110" t="s">
        <v>183</v>
      </c>
      <c r="G345" s="112">
        <v>1260.9000000000001</v>
      </c>
      <c r="H345" s="112">
        <v>1315.3</v>
      </c>
    </row>
    <row r="346" spans="1:8">
      <c r="A346" s="158" t="s">
        <v>701</v>
      </c>
      <c r="B346" s="159">
        <v>916</v>
      </c>
      <c r="C346" s="160">
        <v>1</v>
      </c>
      <c r="D346" s="160"/>
      <c r="E346" s="114" t="s">
        <v>183</v>
      </c>
      <c r="F346" s="115" t="s">
        <v>183</v>
      </c>
      <c r="G346" s="117">
        <v>1260.9000000000001</v>
      </c>
      <c r="H346" s="117">
        <v>1315.3</v>
      </c>
    </row>
    <row r="347" spans="1:8" ht="47.25">
      <c r="A347" s="158" t="s">
        <v>644</v>
      </c>
      <c r="B347" s="159">
        <v>916</v>
      </c>
      <c r="C347" s="160">
        <v>1</v>
      </c>
      <c r="D347" s="160">
        <v>3</v>
      </c>
      <c r="E347" s="114" t="s">
        <v>183</v>
      </c>
      <c r="F347" s="115" t="s">
        <v>183</v>
      </c>
      <c r="G347" s="117">
        <v>1260.9000000000001</v>
      </c>
      <c r="H347" s="117">
        <v>1315.3</v>
      </c>
    </row>
    <row r="348" spans="1:8">
      <c r="A348" s="158" t="s">
        <v>637</v>
      </c>
      <c r="B348" s="159">
        <v>916</v>
      </c>
      <c r="C348" s="160">
        <v>1</v>
      </c>
      <c r="D348" s="160">
        <v>3</v>
      </c>
      <c r="E348" s="114" t="s">
        <v>638</v>
      </c>
      <c r="F348" s="115" t="s">
        <v>183</v>
      </c>
      <c r="G348" s="117">
        <v>1260.9000000000001</v>
      </c>
      <c r="H348" s="117">
        <v>1315.3</v>
      </c>
    </row>
    <row r="349" spans="1:8" ht="31.5">
      <c r="A349" s="158" t="s">
        <v>639</v>
      </c>
      <c r="B349" s="159">
        <v>916</v>
      </c>
      <c r="C349" s="160">
        <v>1</v>
      </c>
      <c r="D349" s="160">
        <v>3</v>
      </c>
      <c r="E349" s="114" t="s">
        <v>640</v>
      </c>
      <c r="F349" s="115" t="s">
        <v>183</v>
      </c>
      <c r="G349" s="117">
        <v>1260.9000000000001</v>
      </c>
      <c r="H349" s="117">
        <v>1315.3</v>
      </c>
    </row>
    <row r="350" spans="1:8" ht="31.5">
      <c r="A350" s="158" t="s">
        <v>641</v>
      </c>
      <c r="B350" s="159">
        <v>916</v>
      </c>
      <c r="C350" s="160">
        <v>1</v>
      </c>
      <c r="D350" s="160">
        <v>3</v>
      </c>
      <c r="E350" s="114" t="s">
        <v>642</v>
      </c>
      <c r="F350" s="115" t="s">
        <v>183</v>
      </c>
      <c r="G350" s="117">
        <v>891</v>
      </c>
      <c r="H350" s="117">
        <v>923</v>
      </c>
    </row>
    <row r="351" spans="1:8">
      <c r="A351" s="158" t="s">
        <v>335</v>
      </c>
      <c r="B351" s="159">
        <v>916</v>
      </c>
      <c r="C351" s="160">
        <v>1</v>
      </c>
      <c r="D351" s="160">
        <v>3</v>
      </c>
      <c r="E351" s="114" t="s">
        <v>643</v>
      </c>
      <c r="F351" s="115" t="s">
        <v>183</v>
      </c>
      <c r="G351" s="117">
        <v>548</v>
      </c>
      <c r="H351" s="117">
        <v>601</v>
      </c>
    </row>
    <row r="352" spans="1:8" ht="63">
      <c r="A352" s="158" t="s">
        <v>206</v>
      </c>
      <c r="B352" s="159">
        <v>916</v>
      </c>
      <c r="C352" s="160">
        <v>1</v>
      </c>
      <c r="D352" s="160">
        <v>3</v>
      </c>
      <c r="E352" s="114" t="s">
        <v>643</v>
      </c>
      <c r="F352" s="115" t="s">
        <v>207</v>
      </c>
      <c r="G352" s="117">
        <v>548</v>
      </c>
      <c r="H352" s="117">
        <v>601</v>
      </c>
    </row>
    <row r="353" spans="1:8" ht="141.75" customHeight="1">
      <c r="A353" s="158" t="s">
        <v>256</v>
      </c>
      <c r="B353" s="159">
        <v>916</v>
      </c>
      <c r="C353" s="160">
        <v>1</v>
      </c>
      <c r="D353" s="160">
        <v>3</v>
      </c>
      <c r="E353" s="114" t="s">
        <v>645</v>
      </c>
      <c r="F353" s="115" t="s">
        <v>183</v>
      </c>
      <c r="G353" s="117">
        <v>343</v>
      </c>
      <c r="H353" s="117">
        <v>322</v>
      </c>
    </row>
    <row r="354" spans="1:8" ht="63">
      <c r="A354" s="158" t="s">
        <v>206</v>
      </c>
      <c r="B354" s="159">
        <v>916</v>
      </c>
      <c r="C354" s="160">
        <v>1</v>
      </c>
      <c r="D354" s="160">
        <v>3</v>
      </c>
      <c r="E354" s="114" t="s">
        <v>645</v>
      </c>
      <c r="F354" s="115" t="s">
        <v>207</v>
      </c>
      <c r="G354" s="117">
        <v>343</v>
      </c>
      <c r="H354" s="117">
        <v>322</v>
      </c>
    </row>
    <row r="355" spans="1:8" ht="31.5">
      <c r="A355" s="158" t="s">
        <v>646</v>
      </c>
      <c r="B355" s="159">
        <v>916</v>
      </c>
      <c r="C355" s="160">
        <v>1</v>
      </c>
      <c r="D355" s="160">
        <v>3</v>
      </c>
      <c r="E355" s="114" t="s">
        <v>647</v>
      </c>
      <c r="F355" s="115" t="s">
        <v>183</v>
      </c>
      <c r="G355" s="117">
        <v>369.9</v>
      </c>
      <c r="H355" s="117">
        <v>392.3</v>
      </c>
    </row>
    <row r="356" spans="1:8">
      <c r="A356" s="158" t="s">
        <v>335</v>
      </c>
      <c r="B356" s="159">
        <v>916</v>
      </c>
      <c r="C356" s="160">
        <v>1</v>
      </c>
      <c r="D356" s="160">
        <v>3</v>
      </c>
      <c r="E356" s="114" t="s">
        <v>648</v>
      </c>
      <c r="F356" s="115" t="s">
        <v>183</v>
      </c>
      <c r="G356" s="117">
        <v>229.9</v>
      </c>
      <c r="H356" s="117">
        <v>262.3</v>
      </c>
    </row>
    <row r="357" spans="1:8" ht="63">
      <c r="A357" s="158" t="s">
        <v>206</v>
      </c>
      <c r="B357" s="159">
        <v>916</v>
      </c>
      <c r="C357" s="160">
        <v>1</v>
      </c>
      <c r="D357" s="160">
        <v>3</v>
      </c>
      <c r="E357" s="114" t="s">
        <v>648</v>
      </c>
      <c r="F357" s="115" t="s">
        <v>207</v>
      </c>
      <c r="G357" s="117">
        <v>225</v>
      </c>
      <c r="H357" s="117">
        <v>250</v>
      </c>
    </row>
    <row r="358" spans="1:8" ht="31.5">
      <c r="A358" s="158" t="s">
        <v>190</v>
      </c>
      <c r="B358" s="159">
        <v>916</v>
      </c>
      <c r="C358" s="160">
        <v>1</v>
      </c>
      <c r="D358" s="160">
        <v>3</v>
      </c>
      <c r="E358" s="114" t="s">
        <v>648</v>
      </c>
      <c r="F358" s="115" t="s">
        <v>191</v>
      </c>
      <c r="G358" s="117">
        <v>4.9000000000000004</v>
      </c>
      <c r="H358" s="117">
        <v>12.3</v>
      </c>
    </row>
    <row r="359" spans="1:8" ht="141.75" customHeight="1">
      <c r="A359" s="158" t="s">
        <v>256</v>
      </c>
      <c r="B359" s="159">
        <v>916</v>
      </c>
      <c r="C359" s="160">
        <v>1</v>
      </c>
      <c r="D359" s="160">
        <v>3</v>
      </c>
      <c r="E359" s="114" t="s">
        <v>649</v>
      </c>
      <c r="F359" s="115" t="s">
        <v>183</v>
      </c>
      <c r="G359" s="117">
        <v>140</v>
      </c>
      <c r="H359" s="117">
        <v>130</v>
      </c>
    </row>
    <row r="360" spans="1:8" ht="63">
      <c r="A360" s="158" t="s">
        <v>206</v>
      </c>
      <c r="B360" s="159">
        <v>916</v>
      </c>
      <c r="C360" s="160">
        <v>1</v>
      </c>
      <c r="D360" s="160">
        <v>3</v>
      </c>
      <c r="E360" s="114" t="s">
        <v>649</v>
      </c>
      <c r="F360" s="115" t="s">
        <v>207</v>
      </c>
      <c r="G360" s="117">
        <v>140</v>
      </c>
      <c r="H360" s="117">
        <v>130</v>
      </c>
    </row>
    <row r="361" spans="1:8" s="107" customFormat="1">
      <c r="A361" s="155" t="s">
        <v>724</v>
      </c>
      <c r="B361" s="156">
        <v>917</v>
      </c>
      <c r="C361" s="157"/>
      <c r="D361" s="157"/>
      <c r="E361" s="109" t="s">
        <v>183</v>
      </c>
      <c r="F361" s="110" t="s">
        <v>183</v>
      </c>
      <c r="G361" s="112">
        <v>48525.4</v>
      </c>
      <c r="H361" s="112">
        <v>49044</v>
      </c>
    </row>
    <row r="362" spans="1:8">
      <c r="A362" s="158" t="s">
        <v>701</v>
      </c>
      <c r="B362" s="159">
        <v>917</v>
      </c>
      <c r="C362" s="160">
        <v>1</v>
      </c>
      <c r="D362" s="160"/>
      <c r="E362" s="114" t="s">
        <v>183</v>
      </c>
      <c r="F362" s="115" t="s">
        <v>183</v>
      </c>
      <c r="G362" s="117">
        <v>39720.9</v>
      </c>
      <c r="H362" s="117">
        <v>40405.5</v>
      </c>
    </row>
    <row r="363" spans="1:8" ht="31.5">
      <c r="A363" s="158" t="s">
        <v>486</v>
      </c>
      <c r="B363" s="159">
        <v>917</v>
      </c>
      <c r="C363" s="160">
        <v>1</v>
      </c>
      <c r="D363" s="160">
        <v>2</v>
      </c>
      <c r="E363" s="114" t="s">
        <v>183</v>
      </c>
      <c r="F363" s="115" t="s">
        <v>183</v>
      </c>
      <c r="G363" s="117">
        <v>2086</v>
      </c>
      <c r="H363" s="117">
        <v>2165</v>
      </c>
    </row>
    <row r="364" spans="1:8" ht="47.25">
      <c r="A364" s="158" t="s">
        <v>455</v>
      </c>
      <c r="B364" s="159">
        <v>917</v>
      </c>
      <c r="C364" s="160">
        <v>1</v>
      </c>
      <c r="D364" s="160">
        <v>2</v>
      </c>
      <c r="E364" s="114" t="s">
        <v>456</v>
      </c>
      <c r="F364" s="115" t="s">
        <v>183</v>
      </c>
      <c r="G364" s="117">
        <v>2086</v>
      </c>
      <c r="H364" s="117">
        <v>2165</v>
      </c>
    </row>
    <row r="365" spans="1:8" ht="31.5">
      <c r="A365" s="158" t="s">
        <v>457</v>
      </c>
      <c r="B365" s="159">
        <v>917</v>
      </c>
      <c r="C365" s="160">
        <v>1</v>
      </c>
      <c r="D365" s="160">
        <v>2</v>
      </c>
      <c r="E365" s="114" t="s">
        <v>458</v>
      </c>
      <c r="F365" s="115" t="s">
        <v>183</v>
      </c>
      <c r="G365" s="117">
        <v>2086</v>
      </c>
      <c r="H365" s="117">
        <v>2165</v>
      </c>
    </row>
    <row r="366" spans="1:8" ht="31.5">
      <c r="A366" s="158" t="s">
        <v>483</v>
      </c>
      <c r="B366" s="159">
        <v>917</v>
      </c>
      <c r="C366" s="160">
        <v>1</v>
      </c>
      <c r="D366" s="160">
        <v>2</v>
      </c>
      <c r="E366" s="114" t="s">
        <v>484</v>
      </c>
      <c r="F366" s="115" t="s">
        <v>183</v>
      </c>
      <c r="G366" s="117">
        <v>2086</v>
      </c>
      <c r="H366" s="117">
        <v>2165</v>
      </c>
    </row>
    <row r="367" spans="1:8" ht="31.5">
      <c r="A367" s="158" t="s">
        <v>271</v>
      </c>
      <c r="B367" s="159">
        <v>917</v>
      </c>
      <c r="C367" s="160">
        <v>1</v>
      </c>
      <c r="D367" s="160">
        <v>2</v>
      </c>
      <c r="E367" s="114" t="s">
        <v>485</v>
      </c>
      <c r="F367" s="115" t="s">
        <v>183</v>
      </c>
      <c r="G367" s="117">
        <v>1238</v>
      </c>
      <c r="H367" s="117">
        <v>1365</v>
      </c>
    </row>
    <row r="368" spans="1:8" ht="63">
      <c r="A368" s="158" t="s">
        <v>206</v>
      </c>
      <c r="B368" s="159">
        <v>917</v>
      </c>
      <c r="C368" s="160">
        <v>1</v>
      </c>
      <c r="D368" s="160">
        <v>2</v>
      </c>
      <c r="E368" s="114" t="s">
        <v>485</v>
      </c>
      <c r="F368" s="115" t="s">
        <v>207</v>
      </c>
      <c r="G368" s="117">
        <v>1238</v>
      </c>
      <c r="H368" s="117">
        <v>1365</v>
      </c>
    </row>
    <row r="369" spans="1:8" ht="141.75" customHeight="1">
      <c r="A369" s="158" t="s">
        <v>256</v>
      </c>
      <c r="B369" s="159">
        <v>917</v>
      </c>
      <c r="C369" s="160">
        <v>1</v>
      </c>
      <c r="D369" s="160">
        <v>2</v>
      </c>
      <c r="E369" s="114" t="s">
        <v>487</v>
      </c>
      <c r="F369" s="115" t="s">
        <v>183</v>
      </c>
      <c r="G369" s="117">
        <v>848</v>
      </c>
      <c r="H369" s="117">
        <v>800</v>
      </c>
    </row>
    <row r="370" spans="1:8" ht="63">
      <c r="A370" s="158" t="s">
        <v>206</v>
      </c>
      <c r="B370" s="159">
        <v>917</v>
      </c>
      <c r="C370" s="160">
        <v>1</v>
      </c>
      <c r="D370" s="160">
        <v>2</v>
      </c>
      <c r="E370" s="114" t="s">
        <v>487</v>
      </c>
      <c r="F370" s="115" t="s">
        <v>207</v>
      </c>
      <c r="G370" s="117">
        <v>848</v>
      </c>
      <c r="H370" s="117">
        <v>800</v>
      </c>
    </row>
    <row r="371" spans="1:8" ht="47.25">
      <c r="A371" s="158" t="s">
        <v>372</v>
      </c>
      <c r="B371" s="159">
        <v>917</v>
      </c>
      <c r="C371" s="160">
        <v>1</v>
      </c>
      <c r="D371" s="160">
        <v>4</v>
      </c>
      <c r="E371" s="114" t="s">
        <v>183</v>
      </c>
      <c r="F371" s="115" t="s">
        <v>183</v>
      </c>
      <c r="G371" s="117">
        <v>35550.800000000003</v>
      </c>
      <c r="H371" s="117">
        <v>36050.9</v>
      </c>
    </row>
    <row r="372" spans="1:8" ht="47.25">
      <c r="A372" s="158" t="s">
        <v>343</v>
      </c>
      <c r="B372" s="159">
        <v>917</v>
      </c>
      <c r="C372" s="160">
        <v>1</v>
      </c>
      <c r="D372" s="160">
        <v>4</v>
      </c>
      <c r="E372" s="114" t="s">
        <v>344</v>
      </c>
      <c r="F372" s="115" t="s">
        <v>183</v>
      </c>
      <c r="G372" s="117">
        <v>2.4</v>
      </c>
      <c r="H372" s="117">
        <v>2.4</v>
      </c>
    </row>
    <row r="373" spans="1:8" ht="46.5" customHeight="1">
      <c r="A373" s="158" t="s">
        <v>364</v>
      </c>
      <c r="B373" s="159">
        <v>917</v>
      </c>
      <c r="C373" s="160">
        <v>1</v>
      </c>
      <c r="D373" s="160">
        <v>4</v>
      </c>
      <c r="E373" s="114" t="s">
        <v>365</v>
      </c>
      <c r="F373" s="115" t="s">
        <v>183</v>
      </c>
      <c r="G373" s="117">
        <v>2.4</v>
      </c>
      <c r="H373" s="117">
        <v>2.4</v>
      </c>
    </row>
    <row r="374" spans="1:8" ht="63">
      <c r="A374" s="158" t="s">
        <v>369</v>
      </c>
      <c r="B374" s="159">
        <v>917</v>
      </c>
      <c r="C374" s="160">
        <v>1</v>
      </c>
      <c r="D374" s="160">
        <v>4</v>
      </c>
      <c r="E374" s="114" t="s">
        <v>370</v>
      </c>
      <c r="F374" s="115" t="s">
        <v>183</v>
      </c>
      <c r="G374" s="117">
        <v>2.4</v>
      </c>
      <c r="H374" s="117">
        <v>2.4</v>
      </c>
    </row>
    <row r="375" spans="1:8" ht="63">
      <c r="A375" s="158" t="s">
        <v>278</v>
      </c>
      <c r="B375" s="159">
        <v>917</v>
      </c>
      <c r="C375" s="160">
        <v>1</v>
      </c>
      <c r="D375" s="160">
        <v>4</v>
      </c>
      <c r="E375" s="114" t="s">
        <v>371</v>
      </c>
      <c r="F375" s="115" t="s">
        <v>183</v>
      </c>
      <c r="G375" s="117">
        <v>2.4</v>
      </c>
      <c r="H375" s="117">
        <v>2.4</v>
      </c>
    </row>
    <row r="376" spans="1:8" ht="31.5">
      <c r="A376" s="158" t="s">
        <v>190</v>
      </c>
      <c r="B376" s="159">
        <v>917</v>
      </c>
      <c r="C376" s="160">
        <v>1</v>
      </c>
      <c r="D376" s="160">
        <v>4</v>
      </c>
      <c r="E376" s="114" t="s">
        <v>371</v>
      </c>
      <c r="F376" s="115" t="s">
        <v>191</v>
      </c>
      <c r="G376" s="117">
        <v>2.4</v>
      </c>
      <c r="H376" s="117">
        <v>2.4</v>
      </c>
    </row>
    <row r="377" spans="1:8" ht="47.25">
      <c r="A377" s="158" t="s">
        <v>455</v>
      </c>
      <c r="B377" s="159">
        <v>917</v>
      </c>
      <c r="C377" s="160">
        <v>1</v>
      </c>
      <c r="D377" s="160">
        <v>4</v>
      </c>
      <c r="E377" s="114" t="s">
        <v>456</v>
      </c>
      <c r="F377" s="115" t="s">
        <v>183</v>
      </c>
      <c r="G377" s="117">
        <v>35548.400000000001</v>
      </c>
      <c r="H377" s="117">
        <v>36048.5</v>
      </c>
    </row>
    <row r="378" spans="1:8" ht="31.5">
      <c r="A378" s="158" t="s">
        <v>457</v>
      </c>
      <c r="B378" s="159">
        <v>917</v>
      </c>
      <c r="C378" s="160">
        <v>1</v>
      </c>
      <c r="D378" s="160">
        <v>4</v>
      </c>
      <c r="E378" s="114" t="s">
        <v>458</v>
      </c>
      <c r="F378" s="115" t="s">
        <v>183</v>
      </c>
      <c r="G378" s="117">
        <v>35548.400000000001</v>
      </c>
      <c r="H378" s="117">
        <v>36048.5</v>
      </c>
    </row>
    <row r="379" spans="1:8" ht="31.5">
      <c r="A379" s="158" t="s">
        <v>478</v>
      </c>
      <c r="B379" s="159">
        <v>917</v>
      </c>
      <c r="C379" s="160">
        <v>1</v>
      </c>
      <c r="D379" s="160">
        <v>4</v>
      </c>
      <c r="E379" s="114" t="s">
        <v>479</v>
      </c>
      <c r="F379" s="115" t="s">
        <v>183</v>
      </c>
      <c r="G379" s="117">
        <v>31552.799999999999</v>
      </c>
      <c r="H379" s="117">
        <v>32052.9</v>
      </c>
    </row>
    <row r="380" spans="1:8" ht="31.5">
      <c r="A380" s="158" t="s">
        <v>271</v>
      </c>
      <c r="B380" s="159">
        <v>917</v>
      </c>
      <c r="C380" s="160">
        <v>1</v>
      </c>
      <c r="D380" s="160">
        <v>4</v>
      </c>
      <c r="E380" s="114" t="s">
        <v>480</v>
      </c>
      <c r="F380" s="115" t="s">
        <v>183</v>
      </c>
      <c r="G380" s="117">
        <v>21256.799999999999</v>
      </c>
      <c r="H380" s="117">
        <v>22305.5</v>
      </c>
    </row>
    <row r="381" spans="1:8" ht="63">
      <c r="A381" s="158" t="s">
        <v>206</v>
      </c>
      <c r="B381" s="159">
        <v>917</v>
      </c>
      <c r="C381" s="160">
        <v>1</v>
      </c>
      <c r="D381" s="160">
        <v>4</v>
      </c>
      <c r="E381" s="114" t="s">
        <v>480</v>
      </c>
      <c r="F381" s="115" t="s">
        <v>207</v>
      </c>
      <c r="G381" s="117">
        <v>18393.8</v>
      </c>
      <c r="H381" s="117">
        <v>19854.900000000001</v>
      </c>
    </row>
    <row r="382" spans="1:8" ht="31.5">
      <c r="A382" s="158" t="s">
        <v>190</v>
      </c>
      <c r="B382" s="159">
        <v>917</v>
      </c>
      <c r="C382" s="160">
        <v>1</v>
      </c>
      <c r="D382" s="160">
        <v>4</v>
      </c>
      <c r="E382" s="114" t="s">
        <v>480</v>
      </c>
      <c r="F382" s="115" t="s">
        <v>191</v>
      </c>
      <c r="G382" s="117">
        <v>2852.8</v>
      </c>
      <c r="H382" s="117">
        <v>2440.4</v>
      </c>
    </row>
    <row r="383" spans="1:8">
      <c r="A383" s="158" t="s">
        <v>202</v>
      </c>
      <c r="B383" s="159">
        <v>917</v>
      </c>
      <c r="C383" s="160">
        <v>1</v>
      </c>
      <c r="D383" s="160">
        <v>4</v>
      </c>
      <c r="E383" s="114" t="s">
        <v>480</v>
      </c>
      <c r="F383" s="115" t="s">
        <v>203</v>
      </c>
      <c r="G383" s="117">
        <v>10.199999999999999</v>
      </c>
      <c r="H383" s="117">
        <v>10.199999999999999</v>
      </c>
    </row>
    <row r="384" spans="1:8" ht="141.75" customHeight="1">
      <c r="A384" s="158" t="s">
        <v>256</v>
      </c>
      <c r="B384" s="159">
        <v>917</v>
      </c>
      <c r="C384" s="160">
        <v>1</v>
      </c>
      <c r="D384" s="160">
        <v>4</v>
      </c>
      <c r="E384" s="114" t="s">
        <v>481</v>
      </c>
      <c r="F384" s="115" t="s">
        <v>183</v>
      </c>
      <c r="G384" s="117">
        <v>9654</v>
      </c>
      <c r="H384" s="117">
        <v>9144.4</v>
      </c>
    </row>
    <row r="385" spans="1:8" ht="63">
      <c r="A385" s="158" t="s">
        <v>206</v>
      </c>
      <c r="B385" s="159">
        <v>917</v>
      </c>
      <c r="C385" s="160">
        <v>1</v>
      </c>
      <c r="D385" s="160">
        <v>4</v>
      </c>
      <c r="E385" s="114" t="s">
        <v>481</v>
      </c>
      <c r="F385" s="115" t="s">
        <v>207</v>
      </c>
      <c r="G385" s="117">
        <v>9654</v>
      </c>
      <c r="H385" s="117">
        <v>9144.4</v>
      </c>
    </row>
    <row r="386" spans="1:8" ht="141.75" customHeight="1">
      <c r="A386" s="158" t="s">
        <v>256</v>
      </c>
      <c r="B386" s="159">
        <v>917</v>
      </c>
      <c r="C386" s="160">
        <v>1</v>
      </c>
      <c r="D386" s="160">
        <v>4</v>
      </c>
      <c r="E386" s="114" t="s">
        <v>482</v>
      </c>
      <c r="F386" s="115" t="s">
        <v>183</v>
      </c>
      <c r="G386" s="117">
        <v>642</v>
      </c>
      <c r="H386" s="117">
        <v>603</v>
      </c>
    </row>
    <row r="387" spans="1:8" ht="63">
      <c r="A387" s="158" t="s">
        <v>206</v>
      </c>
      <c r="B387" s="159">
        <v>917</v>
      </c>
      <c r="C387" s="160">
        <v>1</v>
      </c>
      <c r="D387" s="160">
        <v>4</v>
      </c>
      <c r="E387" s="114" t="s">
        <v>482</v>
      </c>
      <c r="F387" s="115" t="s">
        <v>207</v>
      </c>
      <c r="G387" s="117">
        <v>642</v>
      </c>
      <c r="H387" s="117">
        <v>603</v>
      </c>
    </row>
    <row r="388" spans="1:8" ht="31.5">
      <c r="A388" s="158" t="s">
        <v>488</v>
      </c>
      <c r="B388" s="159">
        <v>917</v>
      </c>
      <c r="C388" s="160">
        <v>1</v>
      </c>
      <c r="D388" s="160">
        <v>4</v>
      </c>
      <c r="E388" s="114" t="s">
        <v>489</v>
      </c>
      <c r="F388" s="115" t="s">
        <v>183</v>
      </c>
      <c r="G388" s="117">
        <v>3995.6</v>
      </c>
      <c r="H388" s="117">
        <v>3995.6</v>
      </c>
    </row>
    <row r="389" spans="1:8" ht="63">
      <c r="A389" s="158" t="s">
        <v>493</v>
      </c>
      <c r="B389" s="159">
        <v>917</v>
      </c>
      <c r="C389" s="160">
        <v>1</v>
      </c>
      <c r="D389" s="160">
        <v>4</v>
      </c>
      <c r="E389" s="114" t="s">
        <v>494</v>
      </c>
      <c r="F389" s="115" t="s">
        <v>183</v>
      </c>
      <c r="G389" s="117">
        <v>1319.3</v>
      </c>
      <c r="H389" s="117">
        <v>1319.3</v>
      </c>
    </row>
    <row r="390" spans="1:8" ht="63">
      <c r="A390" s="158" t="s">
        <v>206</v>
      </c>
      <c r="B390" s="159">
        <v>917</v>
      </c>
      <c r="C390" s="160">
        <v>1</v>
      </c>
      <c r="D390" s="160">
        <v>4</v>
      </c>
      <c r="E390" s="114" t="s">
        <v>494</v>
      </c>
      <c r="F390" s="115" t="s">
        <v>207</v>
      </c>
      <c r="G390" s="117">
        <v>1207</v>
      </c>
      <c r="H390" s="117">
        <v>1207</v>
      </c>
    </row>
    <row r="391" spans="1:8" ht="31.5">
      <c r="A391" s="158" t="s">
        <v>190</v>
      </c>
      <c r="B391" s="159">
        <v>917</v>
      </c>
      <c r="C391" s="160">
        <v>1</v>
      </c>
      <c r="D391" s="160">
        <v>4</v>
      </c>
      <c r="E391" s="114" t="s">
        <v>494</v>
      </c>
      <c r="F391" s="115" t="s">
        <v>191</v>
      </c>
      <c r="G391" s="117">
        <v>112.3</v>
      </c>
      <c r="H391" s="117">
        <v>112.3</v>
      </c>
    </row>
    <row r="392" spans="1:8" ht="63">
      <c r="A392" s="158" t="s">
        <v>495</v>
      </c>
      <c r="B392" s="159">
        <v>917</v>
      </c>
      <c r="C392" s="160">
        <v>1</v>
      </c>
      <c r="D392" s="160">
        <v>4</v>
      </c>
      <c r="E392" s="114" t="s">
        <v>496</v>
      </c>
      <c r="F392" s="115" t="s">
        <v>183</v>
      </c>
      <c r="G392" s="117">
        <v>1328.4</v>
      </c>
      <c r="H392" s="117">
        <v>1328.4</v>
      </c>
    </row>
    <row r="393" spans="1:8" ht="63">
      <c r="A393" s="158" t="s">
        <v>206</v>
      </c>
      <c r="B393" s="159">
        <v>917</v>
      </c>
      <c r="C393" s="160">
        <v>1</v>
      </c>
      <c r="D393" s="160">
        <v>4</v>
      </c>
      <c r="E393" s="114" t="s">
        <v>496</v>
      </c>
      <c r="F393" s="115" t="s">
        <v>207</v>
      </c>
      <c r="G393" s="117">
        <v>1120.3</v>
      </c>
      <c r="H393" s="117">
        <v>1120.3</v>
      </c>
    </row>
    <row r="394" spans="1:8" ht="31.5">
      <c r="A394" s="158" t="s">
        <v>190</v>
      </c>
      <c r="B394" s="159">
        <v>917</v>
      </c>
      <c r="C394" s="160">
        <v>1</v>
      </c>
      <c r="D394" s="160">
        <v>4</v>
      </c>
      <c r="E394" s="114" t="s">
        <v>496</v>
      </c>
      <c r="F394" s="115" t="s">
        <v>191</v>
      </c>
      <c r="G394" s="117">
        <v>208.1</v>
      </c>
      <c r="H394" s="117">
        <v>208.1</v>
      </c>
    </row>
    <row r="395" spans="1:8" ht="31.5">
      <c r="A395" s="158" t="s">
        <v>497</v>
      </c>
      <c r="B395" s="159">
        <v>917</v>
      </c>
      <c r="C395" s="160">
        <v>1</v>
      </c>
      <c r="D395" s="160">
        <v>4</v>
      </c>
      <c r="E395" s="114" t="s">
        <v>498</v>
      </c>
      <c r="F395" s="115" t="s">
        <v>183</v>
      </c>
      <c r="G395" s="117">
        <v>654.9</v>
      </c>
      <c r="H395" s="117">
        <v>654.9</v>
      </c>
    </row>
    <row r="396" spans="1:8" ht="63">
      <c r="A396" s="158" t="s">
        <v>206</v>
      </c>
      <c r="B396" s="159">
        <v>917</v>
      </c>
      <c r="C396" s="160">
        <v>1</v>
      </c>
      <c r="D396" s="160">
        <v>4</v>
      </c>
      <c r="E396" s="114" t="s">
        <v>498</v>
      </c>
      <c r="F396" s="115" t="s">
        <v>207</v>
      </c>
      <c r="G396" s="117">
        <v>599.70000000000005</v>
      </c>
      <c r="H396" s="117">
        <v>599.70000000000005</v>
      </c>
    </row>
    <row r="397" spans="1:8" ht="31.5">
      <c r="A397" s="158" t="s">
        <v>190</v>
      </c>
      <c r="B397" s="159">
        <v>917</v>
      </c>
      <c r="C397" s="160">
        <v>1</v>
      </c>
      <c r="D397" s="160">
        <v>4</v>
      </c>
      <c r="E397" s="114" t="s">
        <v>498</v>
      </c>
      <c r="F397" s="115" t="s">
        <v>191</v>
      </c>
      <c r="G397" s="117">
        <v>55.2</v>
      </c>
      <c r="H397" s="117">
        <v>55.2</v>
      </c>
    </row>
    <row r="398" spans="1:8" ht="47.25">
      <c r="A398" s="158" t="s">
        <v>499</v>
      </c>
      <c r="B398" s="159">
        <v>917</v>
      </c>
      <c r="C398" s="160">
        <v>1</v>
      </c>
      <c r="D398" s="160">
        <v>4</v>
      </c>
      <c r="E398" s="114" t="s">
        <v>500</v>
      </c>
      <c r="F398" s="115" t="s">
        <v>183</v>
      </c>
      <c r="G398" s="117">
        <v>654.9</v>
      </c>
      <c r="H398" s="117">
        <v>654.9</v>
      </c>
    </row>
    <row r="399" spans="1:8" ht="63">
      <c r="A399" s="158" t="s">
        <v>206</v>
      </c>
      <c r="B399" s="159">
        <v>917</v>
      </c>
      <c r="C399" s="160">
        <v>1</v>
      </c>
      <c r="D399" s="160">
        <v>4</v>
      </c>
      <c r="E399" s="114" t="s">
        <v>500</v>
      </c>
      <c r="F399" s="115" t="s">
        <v>207</v>
      </c>
      <c r="G399" s="117">
        <v>599.70000000000005</v>
      </c>
      <c r="H399" s="117">
        <v>599.70000000000005</v>
      </c>
    </row>
    <row r="400" spans="1:8" ht="31.5">
      <c r="A400" s="158" t="s">
        <v>190</v>
      </c>
      <c r="B400" s="159">
        <v>917</v>
      </c>
      <c r="C400" s="160">
        <v>1</v>
      </c>
      <c r="D400" s="160">
        <v>4</v>
      </c>
      <c r="E400" s="114" t="s">
        <v>500</v>
      </c>
      <c r="F400" s="115" t="s">
        <v>191</v>
      </c>
      <c r="G400" s="117">
        <v>55.2</v>
      </c>
      <c r="H400" s="117">
        <v>55.2</v>
      </c>
    </row>
    <row r="401" spans="1:8" ht="94.5">
      <c r="A401" s="158" t="s">
        <v>501</v>
      </c>
      <c r="B401" s="159">
        <v>917</v>
      </c>
      <c r="C401" s="160">
        <v>1</v>
      </c>
      <c r="D401" s="160">
        <v>4</v>
      </c>
      <c r="E401" s="114" t="s">
        <v>502</v>
      </c>
      <c r="F401" s="115" t="s">
        <v>183</v>
      </c>
      <c r="G401" s="117">
        <v>0.7</v>
      </c>
      <c r="H401" s="117">
        <v>0.7</v>
      </c>
    </row>
    <row r="402" spans="1:8" ht="31.5">
      <c r="A402" s="158" t="s">
        <v>190</v>
      </c>
      <c r="B402" s="159">
        <v>917</v>
      </c>
      <c r="C402" s="160">
        <v>1</v>
      </c>
      <c r="D402" s="160">
        <v>4</v>
      </c>
      <c r="E402" s="114" t="s">
        <v>502</v>
      </c>
      <c r="F402" s="115" t="s">
        <v>191</v>
      </c>
      <c r="G402" s="117">
        <v>0.7</v>
      </c>
      <c r="H402" s="117">
        <v>0.7</v>
      </c>
    </row>
    <row r="403" spans="1:8" ht="31.5">
      <c r="A403" s="158" t="s">
        <v>503</v>
      </c>
      <c r="B403" s="159">
        <v>917</v>
      </c>
      <c r="C403" s="160">
        <v>1</v>
      </c>
      <c r="D403" s="160">
        <v>4</v>
      </c>
      <c r="E403" s="114" t="s">
        <v>504</v>
      </c>
      <c r="F403" s="115" t="s">
        <v>183</v>
      </c>
      <c r="G403" s="117">
        <v>37.4</v>
      </c>
      <c r="H403" s="117">
        <v>37.4</v>
      </c>
    </row>
    <row r="404" spans="1:8" ht="63">
      <c r="A404" s="158" t="s">
        <v>206</v>
      </c>
      <c r="B404" s="159">
        <v>917</v>
      </c>
      <c r="C404" s="160">
        <v>1</v>
      </c>
      <c r="D404" s="160">
        <v>4</v>
      </c>
      <c r="E404" s="114" t="s">
        <v>504</v>
      </c>
      <c r="F404" s="115" t="s">
        <v>207</v>
      </c>
      <c r="G404" s="117">
        <v>34.9</v>
      </c>
      <c r="H404" s="117">
        <v>34.9</v>
      </c>
    </row>
    <row r="405" spans="1:8" ht="31.5">
      <c r="A405" s="158" t="s">
        <v>190</v>
      </c>
      <c r="B405" s="159">
        <v>917</v>
      </c>
      <c r="C405" s="160">
        <v>1</v>
      </c>
      <c r="D405" s="160">
        <v>4</v>
      </c>
      <c r="E405" s="114" t="s">
        <v>504</v>
      </c>
      <c r="F405" s="115" t="s">
        <v>191</v>
      </c>
      <c r="G405" s="117">
        <v>2.5</v>
      </c>
      <c r="H405" s="117">
        <v>2.5</v>
      </c>
    </row>
    <row r="406" spans="1:8">
      <c r="A406" s="158" t="s">
        <v>492</v>
      </c>
      <c r="B406" s="159">
        <v>917</v>
      </c>
      <c r="C406" s="160">
        <v>1</v>
      </c>
      <c r="D406" s="160">
        <v>5</v>
      </c>
      <c r="E406" s="114" t="s">
        <v>183</v>
      </c>
      <c r="F406" s="115" t="s">
        <v>183</v>
      </c>
      <c r="G406" s="117">
        <v>8.1999999999999993</v>
      </c>
      <c r="H406" s="117">
        <v>72.3</v>
      </c>
    </row>
    <row r="407" spans="1:8" ht="47.25">
      <c r="A407" s="158" t="s">
        <v>455</v>
      </c>
      <c r="B407" s="159">
        <v>917</v>
      </c>
      <c r="C407" s="160">
        <v>1</v>
      </c>
      <c r="D407" s="160">
        <v>5</v>
      </c>
      <c r="E407" s="114" t="s">
        <v>456</v>
      </c>
      <c r="F407" s="115" t="s">
        <v>183</v>
      </c>
      <c r="G407" s="117">
        <v>8.1999999999999993</v>
      </c>
      <c r="H407" s="117">
        <v>72.3</v>
      </c>
    </row>
    <row r="408" spans="1:8" ht="31.5">
      <c r="A408" s="158" t="s">
        <v>457</v>
      </c>
      <c r="B408" s="159">
        <v>917</v>
      </c>
      <c r="C408" s="160">
        <v>1</v>
      </c>
      <c r="D408" s="160">
        <v>5</v>
      </c>
      <c r="E408" s="114" t="s">
        <v>458</v>
      </c>
      <c r="F408" s="115" t="s">
        <v>183</v>
      </c>
      <c r="G408" s="117">
        <v>8.1999999999999993</v>
      </c>
      <c r="H408" s="117">
        <v>72.3</v>
      </c>
    </row>
    <row r="409" spans="1:8" ht="31.5">
      <c r="A409" s="158" t="s">
        <v>488</v>
      </c>
      <c r="B409" s="159">
        <v>917</v>
      </c>
      <c r="C409" s="160">
        <v>1</v>
      </c>
      <c r="D409" s="160">
        <v>5</v>
      </c>
      <c r="E409" s="114" t="s">
        <v>489</v>
      </c>
      <c r="F409" s="115" t="s">
        <v>183</v>
      </c>
      <c r="G409" s="117">
        <v>8.1999999999999993</v>
      </c>
      <c r="H409" s="117">
        <v>72.3</v>
      </c>
    </row>
    <row r="410" spans="1:8" ht="47.25">
      <c r="A410" s="158" t="s">
        <v>490</v>
      </c>
      <c r="B410" s="159">
        <v>917</v>
      </c>
      <c r="C410" s="160">
        <v>1</v>
      </c>
      <c r="D410" s="160">
        <v>5</v>
      </c>
      <c r="E410" s="114" t="s">
        <v>491</v>
      </c>
      <c r="F410" s="115" t="s">
        <v>183</v>
      </c>
      <c r="G410" s="117">
        <v>8.1999999999999993</v>
      </c>
      <c r="H410" s="117">
        <v>72.3</v>
      </c>
    </row>
    <row r="411" spans="1:8" ht="31.5">
      <c r="A411" s="158" t="s">
        <v>190</v>
      </c>
      <c r="B411" s="159">
        <v>917</v>
      </c>
      <c r="C411" s="160">
        <v>1</v>
      </c>
      <c r="D411" s="160">
        <v>5</v>
      </c>
      <c r="E411" s="114" t="s">
        <v>491</v>
      </c>
      <c r="F411" s="115" t="s">
        <v>191</v>
      </c>
      <c r="G411" s="117">
        <v>8.1999999999999993</v>
      </c>
      <c r="H411" s="117">
        <v>72.3</v>
      </c>
    </row>
    <row r="412" spans="1:8">
      <c r="A412" s="158" t="s">
        <v>664</v>
      </c>
      <c r="B412" s="159">
        <v>917</v>
      </c>
      <c r="C412" s="160">
        <v>1</v>
      </c>
      <c r="D412" s="160">
        <v>11</v>
      </c>
      <c r="E412" s="114" t="s">
        <v>183</v>
      </c>
      <c r="F412" s="115" t="s">
        <v>183</v>
      </c>
      <c r="G412" s="117">
        <v>300</v>
      </c>
      <c r="H412" s="117">
        <v>300</v>
      </c>
    </row>
    <row r="413" spans="1:8">
      <c r="A413" s="158" t="s">
        <v>637</v>
      </c>
      <c r="B413" s="159">
        <v>917</v>
      </c>
      <c r="C413" s="160">
        <v>1</v>
      </c>
      <c r="D413" s="160">
        <v>11</v>
      </c>
      <c r="E413" s="114" t="s">
        <v>638</v>
      </c>
      <c r="F413" s="115" t="s">
        <v>183</v>
      </c>
      <c r="G413" s="117">
        <v>300</v>
      </c>
      <c r="H413" s="117">
        <v>300</v>
      </c>
    </row>
    <row r="414" spans="1:8">
      <c r="A414" s="158" t="s">
        <v>660</v>
      </c>
      <c r="B414" s="159">
        <v>917</v>
      </c>
      <c r="C414" s="160">
        <v>1</v>
      </c>
      <c r="D414" s="160">
        <v>11</v>
      </c>
      <c r="E414" s="114" t="s">
        <v>661</v>
      </c>
      <c r="F414" s="115" t="s">
        <v>183</v>
      </c>
      <c r="G414" s="117">
        <v>300</v>
      </c>
      <c r="H414" s="117">
        <v>300</v>
      </c>
    </row>
    <row r="415" spans="1:8" ht="31.5">
      <c r="A415" s="158" t="s">
        <v>662</v>
      </c>
      <c r="B415" s="159">
        <v>917</v>
      </c>
      <c r="C415" s="160">
        <v>1</v>
      </c>
      <c r="D415" s="160">
        <v>11</v>
      </c>
      <c r="E415" s="114" t="s">
        <v>663</v>
      </c>
      <c r="F415" s="115" t="s">
        <v>183</v>
      </c>
      <c r="G415" s="117">
        <v>300</v>
      </c>
      <c r="H415" s="117">
        <v>300</v>
      </c>
    </row>
    <row r="416" spans="1:8">
      <c r="A416" s="158" t="s">
        <v>202</v>
      </c>
      <c r="B416" s="159">
        <v>917</v>
      </c>
      <c r="C416" s="160">
        <v>1</v>
      </c>
      <c r="D416" s="160">
        <v>11</v>
      </c>
      <c r="E416" s="114" t="s">
        <v>663</v>
      </c>
      <c r="F416" s="115" t="s">
        <v>203</v>
      </c>
      <c r="G416" s="117">
        <v>300</v>
      </c>
      <c r="H416" s="117">
        <v>300</v>
      </c>
    </row>
    <row r="417" spans="1:8">
      <c r="A417" s="158" t="s">
        <v>342</v>
      </c>
      <c r="B417" s="159">
        <v>917</v>
      </c>
      <c r="C417" s="160">
        <v>1</v>
      </c>
      <c r="D417" s="160">
        <v>13</v>
      </c>
      <c r="E417" s="114" t="s">
        <v>183</v>
      </c>
      <c r="F417" s="115" t="s">
        <v>183</v>
      </c>
      <c r="G417" s="117">
        <v>1775.9</v>
      </c>
      <c r="H417" s="117">
        <v>1817.3</v>
      </c>
    </row>
    <row r="418" spans="1:8" ht="47.25">
      <c r="A418" s="158" t="s">
        <v>343</v>
      </c>
      <c r="B418" s="159">
        <v>917</v>
      </c>
      <c r="C418" s="160">
        <v>1</v>
      </c>
      <c r="D418" s="160">
        <v>13</v>
      </c>
      <c r="E418" s="114" t="s">
        <v>344</v>
      </c>
      <c r="F418" s="115" t="s">
        <v>183</v>
      </c>
      <c r="G418" s="117">
        <v>114.6</v>
      </c>
      <c r="H418" s="117">
        <v>114.6</v>
      </c>
    </row>
    <row r="419" spans="1:8" ht="47.25">
      <c r="A419" s="158" t="s">
        <v>345</v>
      </c>
      <c r="B419" s="159">
        <v>917</v>
      </c>
      <c r="C419" s="160">
        <v>1</v>
      </c>
      <c r="D419" s="160">
        <v>13</v>
      </c>
      <c r="E419" s="114" t="s">
        <v>346</v>
      </c>
      <c r="F419" s="115" t="s">
        <v>183</v>
      </c>
      <c r="G419" s="117">
        <v>114.6</v>
      </c>
      <c r="H419" s="117">
        <v>114.6</v>
      </c>
    </row>
    <row r="420" spans="1:8" ht="63">
      <c r="A420" s="158" t="s">
        <v>353</v>
      </c>
      <c r="B420" s="159">
        <v>917</v>
      </c>
      <c r="C420" s="160">
        <v>1</v>
      </c>
      <c r="D420" s="160">
        <v>13</v>
      </c>
      <c r="E420" s="114" t="s">
        <v>354</v>
      </c>
      <c r="F420" s="115" t="s">
        <v>183</v>
      </c>
      <c r="G420" s="117">
        <v>114.6</v>
      </c>
      <c r="H420" s="117">
        <v>114.6</v>
      </c>
    </row>
    <row r="421" spans="1:8" ht="31.5">
      <c r="A421" s="158" t="s">
        <v>355</v>
      </c>
      <c r="B421" s="159">
        <v>917</v>
      </c>
      <c r="C421" s="160">
        <v>1</v>
      </c>
      <c r="D421" s="160">
        <v>13</v>
      </c>
      <c r="E421" s="114" t="s">
        <v>356</v>
      </c>
      <c r="F421" s="115" t="s">
        <v>183</v>
      </c>
      <c r="G421" s="117">
        <v>114.6</v>
      </c>
      <c r="H421" s="117">
        <v>114.6</v>
      </c>
    </row>
    <row r="422" spans="1:8" ht="31.5">
      <c r="A422" s="158" t="s">
        <v>190</v>
      </c>
      <c r="B422" s="159">
        <v>917</v>
      </c>
      <c r="C422" s="160">
        <v>1</v>
      </c>
      <c r="D422" s="160">
        <v>13</v>
      </c>
      <c r="E422" s="114" t="s">
        <v>356</v>
      </c>
      <c r="F422" s="115" t="s">
        <v>191</v>
      </c>
      <c r="G422" s="117">
        <v>4.2</v>
      </c>
      <c r="H422" s="117">
        <v>4.2</v>
      </c>
    </row>
    <row r="423" spans="1:8">
      <c r="A423" s="158" t="s">
        <v>202</v>
      </c>
      <c r="B423" s="159">
        <v>917</v>
      </c>
      <c r="C423" s="160">
        <v>1</v>
      </c>
      <c r="D423" s="160">
        <v>13</v>
      </c>
      <c r="E423" s="114" t="s">
        <v>356</v>
      </c>
      <c r="F423" s="115" t="s">
        <v>203</v>
      </c>
      <c r="G423" s="117">
        <v>110.4</v>
      </c>
      <c r="H423" s="117">
        <v>110.4</v>
      </c>
    </row>
    <row r="424" spans="1:8" ht="47.25">
      <c r="A424" s="158" t="s">
        <v>455</v>
      </c>
      <c r="B424" s="159">
        <v>917</v>
      </c>
      <c r="C424" s="160">
        <v>1</v>
      </c>
      <c r="D424" s="160">
        <v>13</v>
      </c>
      <c r="E424" s="114" t="s">
        <v>456</v>
      </c>
      <c r="F424" s="115" t="s">
        <v>183</v>
      </c>
      <c r="G424" s="117">
        <v>1557.8</v>
      </c>
      <c r="H424" s="117">
        <v>1599.2</v>
      </c>
    </row>
    <row r="425" spans="1:8" ht="31.5">
      <c r="A425" s="158" t="s">
        <v>457</v>
      </c>
      <c r="B425" s="159">
        <v>917</v>
      </c>
      <c r="C425" s="160">
        <v>1</v>
      </c>
      <c r="D425" s="160">
        <v>13</v>
      </c>
      <c r="E425" s="114" t="s">
        <v>458</v>
      </c>
      <c r="F425" s="115" t="s">
        <v>183</v>
      </c>
      <c r="G425" s="117">
        <v>1347.8</v>
      </c>
      <c r="H425" s="117">
        <v>1389.2</v>
      </c>
    </row>
    <row r="426" spans="1:8" ht="47.25">
      <c r="A426" s="158" t="s">
        <v>472</v>
      </c>
      <c r="B426" s="159">
        <v>917</v>
      </c>
      <c r="C426" s="160">
        <v>1</v>
      </c>
      <c r="D426" s="160">
        <v>13</v>
      </c>
      <c r="E426" s="114" t="s">
        <v>473</v>
      </c>
      <c r="F426" s="115" t="s">
        <v>183</v>
      </c>
      <c r="G426" s="117">
        <v>1347.8</v>
      </c>
      <c r="H426" s="117">
        <v>1389.2</v>
      </c>
    </row>
    <row r="427" spans="1:8" ht="63">
      <c r="A427" s="158" t="s">
        <v>474</v>
      </c>
      <c r="B427" s="159">
        <v>917</v>
      </c>
      <c r="C427" s="160">
        <v>1</v>
      </c>
      <c r="D427" s="160">
        <v>13</v>
      </c>
      <c r="E427" s="114" t="s">
        <v>475</v>
      </c>
      <c r="F427" s="115" t="s">
        <v>183</v>
      </c>
      <c r="G427" s="117">
        <v>1344.8</v>
      </c>
      <c r="H427" s="117">
        <v>1386.2</v>
      </c>
    </row>
    <row r="428" spans="1:8">
      <c r="A428" s="158" t="s">
        <v>284</v>
      </c>
      <c r="B428" s="159">
        <v>917</v>
      </c>
      <c r="C428" s="160">
        <v>1</v>
      </c>
      <c r="D428" s="160">
        <v>13</v>
      </c>
      <c r="E428" s="114" t="s">
        <v>475</v>
      </c>
      <c r="F428" s="115" t="s">
        <v>285</v>
      </c>
      <c r="G428" s="117">
        <v>1344.8</v>
      </c>
      <c r="H428" s="117">
        <v>1386.2</v>
      </c>
    </row>
    <row r="429" spans="1:8" ht="31.5">
      <c r="A429" s="158" t="s">
        <v>476</v>
      </c>
      <c r="B429" s="159">
        <v>917</v>
      </c>
      <c r="C429" s="160">
        <v>1</v>
      </c>
      <c r="D429" s="160">
        <v>13</v>
      </c>
      <c r="E429" s="114" t="s">
        <v>477</v>
      </c>
      <c r="F429" s="115" t="s">
        <v>183</v>
      </c>
      <c r="G429" s="117">
        <v>3</v>
      </c>
      <c r="H429" s="117">
        <v>3</v>
      </c>
    </row>
    <row r="430" spans="1:8">
      <c r="A430" s="158" t="s">
        <v>284</v>
      </c>
      <c r="B430" s="159">
        <v>917</v>
      </c>
      <c r="C430" s="160">
        <v>1</v>
      </c>
      <c r="D430" s="160">
        <v>13</v>
      </c>
      <c r="E430" s="114" t="s">
        <v>477</v>
      </c>
      <c r="F430" s="115" t="s">
        <v>285</v>
      </c>
      <c r="G430" s="117">
        <v>3</v>
      </c>
      <c r="H430" s="117">
        <v>3</v>
      </c>
    </row>
    <row r="431" spans="1:8" ht="31.5">
      <c r="A431" s="158" t="s">
        <v>505</v>
      </c>
      <c r="B431" s="159">
        <v>917</v>
      </c>
      <c r="C431" s="160">
        <v>1</v>
      </c>
      <c r="D431" s="160">
        <v>13</v>
      </c>
      <c r="E431" s="114" t="s">
        <v>506</v>
      </c>
      <c r="F431" s="115" t="s">
        <v>183</v>
      </c>
      <c r="G431" s="117">
        <v>210</v>
      </c>
      <c r="H431" s="117">
        <v>210</v>
      </c>
    </row>
    <row r="432" spans="1:8" ht="47.25">
      <c r="A432" s="158" t="s">
        <v>507</v>
      </c>
      <c r="B432" s="159">
        <v>917</v>
      </c>
      <c r="C432" s="160">
        <v>1</v>
      </c>
      <c r="D432" s="160">
        <v>13</v>
      </c>
      <c r="E432" s="114" t="s">
        <v>508</v>
      </c>
      <c r="F432" s="115" t="s">
        <v>183</v>
      </c>
      <c r="G432" s="117">
        <v>210</v>
      </c>
      <c r="H432" s="117">
        <v>210</v>
      </c>
    </row>
    <row r="433" spans="1:8">
      <c r="A433" s="158" t="s">
        <v>509</v>
      </c>
      <c r="B433" s="159">
        <v>917</v>
      </c>
      <c r="C433" s="160">
        <v>1</v>
      </c>
      <c r="D433" s="160">
        <v>13</v>
      </c>
      <c r="E433" s="114" t="s">
        <v>510</v>
      </c>
      <c r="F433" s="115" t="s">
        <v>183</v>
      </c>
      <c r="G433" s="117">
        <v>210</v>
      </c>
      <c r="H433" s="117">
        <v>210</v>
      </c>
    </row>
    <row r="434" spans="1:8">
      <c r="A434" s="158" t="s">
        <v>202</v>
      </c>
      <c r="B434" s="159">
        <v>917</v>
      </c>
      <c r="C434" s="160">
        <v>1</v>
      </c>
      <c r="D434" s="160">
        <v>13</v>
      </c>
      <c r="E434" s="114" t="s">
        <v>510</v>
      </c>
      <c r="F434" s="115" t="s">
        <v>203</v>
      </c>
      <c r="G434" s="117">
        <v>210</v>
      </c>
      <c r="H434" s="117">
        <v>210</v>
      </c>
    </row>
    <row r="435" spans="1:8" ht="47.25">
      <c r="A435" s="158" t="s">
        <v>511</v>
      </c>
      <c r="B435" s="159">
        <v>917</v>
      </c>
      <c r="C435" s="160">
        <v>1</v>
      </c>
      <c r="D435" s="160">
        <v>13</v>
      </c>
      <c r="E435" s="114" t="s">
        <v>512</v>
      </c>
      <c r="F435" s="115" t="s">
        <v>183</v>
      </c>
      <c r="G435" s="117">
        <v>103.5</v>
      </c>
      <c r="H435" s="117">
        <v>103.5</v>
      </c>
    </row>
    <row r="436" spans="1:8" ht="47.25">
      <c r="A436" s="158" t="s">
        <v>524</v>
      </c>
      <c r="B436" s="159">
        <v>917</v>
      </c>
      <c r="C436" s="160">
        <v>1</v>
      </c>
      <c r="D436" s="160">
        <v>13</v>
      </c>
      <c r="E436" s="114" t="s">
        <v>525</v>
      </c>
      <c r="F436" s="115" t="s">
        <v>183</v>
      </c>
      <c r="G436" s="117">
        <v>33.5</v>
      </c>
      <c r="H436" s="117">
        <v>33.5</v>
      </c>
    </row>
    <row r="437" spans="1:8" ht="63">
      <c r="A437" s="158" t="s">
        <v>526</v>
      </c>
      <c r="B437" s="159">
        <v>917</v>
      </c>
      <c r="C437" s="160">
        <v>1</v>
      </c>
      <c r="D437" s="160">
        <v>13</v>
      </c>
      <c r="E437" s="114" t="s">
        <v>527</v>
      </c>
      <c r="F437" s="115" t="s">
        <v>183</v>
      </c>
      <c r="G437" s="117">
        <v>33.5</v>
      </c>
      <c r="H437" s="117">
        <v>33.5</v>
      </c>
    </row>
    <row r="438" spans="1:8" ht="17.25" customHeight="1">
      <c r="A438" s="158" t="s">
        <v>528</v>
      </c>
      <c r="B438" s="159">
        <v>917</v>
      </c>
      <c r="C438" s="160">
        <v>1</v>
      </c>
      <c r="D438" s="160">
        <v>13</v>
      </c>
      <c r="E438" s="114" t="s">
        <v>529</v>
      </c>
      <c r="F438" s="115" t="s">
        <v>183</v>
      </c>
      <c r="G438" s="117">
        <v>30.5</v>
      </c>
      <c r="H438" s="117">
        <v>30.5</v>
      </c>
    </row>
    <row r="439" spans="1:8" ht="31.5">
      <c r="A439" s="158" t="s">
        <v>190</v>
      </c>
      <c r="B439" s="159">
        <v>917</v>
      </c>
      <c r="C439" s="160">
        <v>1</v>
      </c>
      <c r="D439" s="160">
        <v>13</v>
      </c>
      <c r="E439" s="114" t="s">
        <v>529</v>
      </c>
      <c r="F439" s="115" t="s">
        <v>191</v>
      </c>
      <c r="G439" s="117">
        <v>30.5</v>
      </c>
      <c r="H439" s="117">
        <v>30.5</v>
      </c>
    </row>
    <row r="440" spans="1:8">
      <c r="A440" s="158" t="s">
        <v>530</v>
      </c>
      <c r="B440" s="159">
        <v>917</v>
      </c>
      <c r="C440" s="160">
        <v>1</v>
      </c>
      <c r="D440" s="160">
        <v>13</v>
      </c>
      <c r="E440" s="114" t="s">
        <v>531</v>
      </c>
      <c r="F440" s="115" t="s">
        <v>183</v>
      </c>
      <c r="G440" s="117">
        <v>3</v>
      </c>
      <c r="H440" s="117">
        <v>3</v>
      </c>
    </row>
    <row r="441" spans="1:8" ht="31.5">
      <c r="A441" s="158" t="s">
        <v>190</v>
      </c>
      <c r="B441" s="159">
        <v>917</v>
      </c>
      <c r="C441" s="160">
        <v>1</v>
      </c>
      <c r="D441" s="160">
        <v>13</v>
      </c>
      <c r="E441" s="114" t="s">
        <v>531</v>
      </c>
      <c r="F441" s="115" t="s">
        <v>191</v>
      </c>
      <c r="G441" s="117">
        <v>3</v>
      </c>
      <c r="H441" s="117">
        <v>3</v>
      </c>
    </row>
    <row r="442" spans="1:8" ht="31.5">
      <c r="A442" s="158" t="s">
        <v>532</v>
      </c>
      <c r="B442" s="159">
        <v>917</v>
      </c>
      <c r="C442" s="160">
        <v>1</v>
      </c>
      <c r="D442" s="160">
        <v>13</v>
      </c>
      <c r="E442" s="114" t="s">
        <v>533</v>
      </c>
      <c r="F442" s="115" t="s">
        <v>183</v>
      </c>
      <c r="G442" s="117">
        <v>70</v>
      </c>
      <c r="H442" s="117">
        <v>70</v>
      </c>
    </row>
    <row r="443" spans="1:8" ht="47.25">
      <c r="A443" s="158" t="s">
        <v>534</v>
      </c>
      <c r="B443" s="159">
        <v>917</v>
      </c>
      <c r="C443" s="160">
        <v>1</v>
      </c>
      <c r="D443" s="160">
        <v>13</v>
      </c>
      <c r="E443" s="114" t="s">
        <v>535</v>
      </c>
      <c r="F443" s="115" t="s">
        <v>183</v>
      </c>
      <c r="G443" s="117">
        <v>70</v>
      </c>
      <c r="H443" s="117">
        <v>70</v>
      </c>
    </row>
    <row r="444" spans="1:8" ht="30.75" customHeight="1">
      <c r="A444" s="158" t="s">
        <v>536</v>
      </c>
      <c r="B444" s="159">
        <v>917</v>
      </c>
      <c r="C444" s="160">
        <v>1</v>
      </c>
      <c r="D444" s="160">
        <v>13</v>
      </c>
      <c r="E444" s="114" t="s">
        <v>537</v>
      </c>
      <c r="F444" s="115" t="s">
        <v>183</v>
      </c>
      <c r="G444" s="117">
        <v>25</v>
      </c>
      <c r="H444" s="117">
        <v>25</v>
      </c>
    </row>
    <row r="445" spans="1:8" ht="31.5">
      <c r="A445" s="158" t="s">
        <v>190</v>
      </c>
      <c r="B445" s="159">
        <v>917</v>
      </c>
      <c r="C445" s="160">
        <v>1</v>
      </c>
      <c r="D445" s="160">
        <v>13</v>
      </c>
      <c r="E445" s="114" t="s">
        <v>537</v>
      </c>
      <c r="F445" s="115" t="s">
        <v>191</v>
      </c>
      <c r="G445" s="117">
        <v>25</v>
      </c>
      <c r="H445" s="117">
        <v>25</v>
      </c>
    </row>
    <row r="446" spans="1:8" ht="31.5">
      <c r="A446" s="158" t="s">
        <v>538</v>
      </c>
      <c r="B446" s="159">
        <v>917</v>
      </c>
      <c r="C446" s="160">
        <v>1</v>
      </c>
      <c r="D446" s="160">
        <v>13</v>
      </c>
      <c r="E446" s="114" t="s">
        <v>539</v>
      </c>
      <c r="F446" s="115" t="s">
        <v>183</v>
      </c>
      <c r="G446" s="117">
        <v>15</v>
      </c>
      <c r="H446" s="117">
        <v>15</v>
      </c>
    </row>
    <row r="447" spans="1:8" ht="31.5">
      <c r="A447" s="158" t="s">
        <v>190</v>
      </c>
      <c r="B447" s="159">
        <v>917</v>
      </c>
      <c r="C447" s="160">
        <v>1</v>
      </c>
      <c r="D447" s="160">
        <v>13</v>
      </c>
      <c r="E447" s="114" t="s">
        <v>539</v>
      </c>
      <c r="F447" s="115" t="s">
        <v>191</v>
      </c>
      <c r="G447" s="117">
        <v>15</v>
      </c>
      <c r="H447" s="117">
        <v>15</v>
      </c>
    </row>
    <row r="448" spans="1:8" ht="78.75">
      <c r="A448" s="158" t="s">
        <v>540</v>
      </c>
      <c r="B448" s="159">
        <v>917</v>
      </c>
      <c r="C448" s="160">
        <v>1</v>
      </c>
      <c r="D448" s="160">
        <v>13</v>
      </c>
      <c r="E448" s="114" t="s">
        <v>541</v>
      </c>
      <c r="F448" s="115" t="s">
        <v>183</v>
      </c>
      <c r="G448" s="117">
        <v>5</v>
      </c>
      <c r="H448" s="117">
        <v>5</v>
      </c>
    </row>
    <row r="449" spans="1:8" ht="31.5">
      <c r="A449" s="158" t="s">
        <v>190</v>
      </c>
      <c r="B449" s="159">
        <v>917</v>
      </c>
      <c r="C449" s="160">
        <v>1</v>
      </c>
      <c r="D449" s="160">
        <v>13</v>
      </c>
      <c r="E449" s="114" t="s">
        <v>541</v>
      </c>
      <c r="F449" s="115" t="s">
        <v>191</v>
      </c>
      <c r="G449" s="117">
        <v>5</v>
      </c>
      <c r="H449" s="117">
        <v>5</v>
      </c>
    </row>
    <row r="450" spans="1:8" ht="47.25">
      <c r="A450" s="158" t="s">
        <v>542</v>
      </c>
      <c r="B450" s="159">
        <v>917</v>
      </c>
      <c r="C450" s="160">
        <v>1</v>
      </c>
      <c r="D450" s="160">
        <v>13</v>
      </c>
      <c r="E450" s="114" t="s">
        <v>543</v>
      </c>
      <c r="F450" s="115" t="s">
        <v>183</v>
      </c>
      <c r="G450" s="117">
        <v>10</v>
      </c>
      <c r="H450" s="117">
        <v>10</v>
      </c>
    </row>
    <row r="451" spans="1:8" ht="31.5">
      <c r="A451" s="158" t="s">
        <v>190</v>
      </c>
      <c r="B451" s="159">
        <v>917</v>
      </c>
      <c r="C451" s="160">
        <v>1</v>
      </c>
      <c r="D451" s="160">
        <v>13</v>
      </c>
      <c r="E451" s="114" t="s">
        <v>543</v>
      </c>
      <c r="F451" s="115" t="s">
        <v>191</v>
      </c>
      <c r="G451" s="117">
        <v>10</v>
      </c>
      <c r="H451" s="117">
        <v>10</v>
      </c>
    </row>
    <row r="452" spans="1:8" ht="47.25">
      <c r="A452" s="158" t="s">
        <v>544</v>
      </c>
      <c r="B452" s="159">
        <v>917</v>
      </c>
      <c r="C452" s="160">
        <v>1</v>
      </c>
      <c r="D452" s="160">
        <v>13</v>
      </c>
      <c r="E452" s="114" t="s">
        <v>545</v>
      </c>
      <c r="F452" s="115" t="s">
        <v>183</v>
      </c>
      <c r="G452" s="117">
        <v>15</v>
      </c>
      <c r="H452" s="117">
        <v>15</v>
      </c>
    </row>
    <row r="453" spans="1:8" ht="31.5">
      <c r="A453" s="158" t="s">
        <v>190</v>
      </c>
      <c r="B453" s="159">
        <v>917</v>
      </c>
      <c r="C453" s="160">
        <v>1</v>
      </c>
      <c r="D453" s="160">
        <v>13</v>
      </c>
      <c r="E453" s="114" t="s">
        <v>545</v>
      </c>
      <c r="F453" s="115" t="s">
        <v>191</v>
      </c>
      <c r="G453" s="117">
        <v>15</v>
      </c>
      <c r="H453" s="117">
        <v>15</v>
      </c>
    </row>
    <row r="454" spans="1:8">
      <c r="A454" s="158" t="s">
        <v>702</v>
      </c>
      <c r="B454" s="159">
        <v>917</v>
      </c>
      <c r="C454" s="160">
        <v>2</v>
      </c>
      <c r="D454" s="160"/>
      <c r="E454" s="114" t="s">
        <v>183</v>
      </c>
      <c r="F454" s="115" t="s">
        <v>183</v>
      </c>
      <c r="G454" s="117">
        <v>80</v>
      </c>
      <c r="H454" s="117">
        <v>36</v>
      </c>
    </row>
    <row r="455" spans="1:8">
      <c r="A455" s="158" t="s">
        <v>669</v>
      </c>
      <c r="B455" s="159">
        <v>917</v>
      </c>
      <c r="C455" s="160">
        <v>2</v>
      </c>
      <c r="D455" s="160">
        <v>4</v>
      </c>
      <c r="E455" s="114" t="s">
        <v>183</v>
      </c>
      <c r="F455" s="115" t="s">
        <v>183</v>
      </c>
      <c r="G455" s="117">
        <v>80</v>
      </c>
      <c r="H455" s="117">
        <v>36</v>
      </c>
    </row>
    <row r="456" spans="1:8">
      <c r="A456" s="158" t="s">
        <v>637</v>
      </c>
      <c r="B456" s="159">
        <v>917</v>
      </c>
      <c r="C456" s="160">
        <v>2</v>
      </c>
      <c r="D456" s="160">
        <v>4</v>
      </c>
      <c r="E456" s="114" t="s">
        <v>638</v>
      </c>
      <c r="F456" s="115" t="s">
        <v>183</v>
      </c>
      <c r="G456" s="117">
        <v>80</v>
      </c>
      <c r="H456" s="117">
        <v>36</v>
      </c>
    </row>
    <row r="457" spans="1:8" ht="31.5">
      <c r="A457" s="158" t="s">
        <v>665</v>
      </c>
      <c r="B457" s="159">
        <v>917</v>
      </c>
      <c r="C457" s="160">
        <v>2</v>
      </c>
      <c r="D457" s="160">
        <v>4</v>
      </c>
      <c r="E457" s="114" t="s">
        <v>666</v>
      </c>
      <c r="F457" s="115" t="s">
        <v>183</v>
      </c>
      <c r="G457" s="117">
        <v>80</v>
      </c>
      <c r="H457" s="117">
        <v>36</v>
      </c>
    </row>
    <row r="458" spans="1:8" ht="63">
      <c r="A458" s="158" t="s">
        <v>667</v>
      </c>
      <c r="B458" s="159">
        <v>917</v>
      </c>
      <c r="C458" s="160">
        <v>2</v>
      </c>
      <c r="D458" s="160">
        <v>4</v>
      </c>
      <c r="E458" s="114" t="s">
        <v>668</v>
      </c>
      <c r="F458" s="115" t="s">
        <v>183</v>
      </c>
      <c r="G458" s="117">
        <v>80</v>
      </c>
      <c r="H458" s="117">
        <v>36</v>
      </c>
    </row>
    <row r="459" spans="1:8" ht="31.5">
      <c r="A459" s="158" t="s">
        <v>190</v>
      </c>
      <c r="B459" s="159">
        <v>917</v>
      </c>
      <c r="C459" s="160">
        <v>2</v>
      </c>
      <c r="D459" s="160">
        <v>4</v>
      </c>
      <c r="E459" s="114" t="s">
        <v>668</v>
      </c>
      <c r="F459" s="115" t="s">
        <v>191</v>
      </c>
      <c r="G459" s="117">
        <v>80</v>
      </c>
      <c r="H459" s="117">
        <v>36</v>
      </c>
    </row>
    <row r="460" spans="1:8">
      <c r="A460" s="158" t="s">
        <v>704</v>
      </c>
      <c r="B460" s="159">
        <v>917</v>
      </c>
      <c r="C460" s="160">
        <v>4</v>
      </c>
      <c r="D460" s="160"/>
      <c r="E460" s="114" t="s">
        <v>183</v>
      </c>
      <c r="F460" s="115" t="s">
        <v>183</v>
      </c>
      <c r="G460" s="117">
        <v>1159.2</v>
      </c>
      <c r="H460" s="117">
        <v>1159.2</v>
      </c>
    </row>
    <row r="461" spans="1:8">
      <c r="A461" s="158" t="s">
        <v>363</v>
      </c>
      <c r="B461" s="159">
        <v>917</v>
      </c>
      <c r="C461" s="160">
        <v>4</v>
      </c>
      <c r="D461" s="160">
        <v>5</v>
      </c>
      <c r="E461" s="114" t="s">
        <v>183</v>
      </c>
      <c r="F461" s="115" t="s">
        <v>183</v>
      </c>
      <c r="G461" s="117">
        <v>1159.2</v>
      </c>
      <c r="H461" s="117">
        <v>1159.2</v>
      </c>
    </row>
    <row r="462" spans="1:8" ht="47.25">
      <c r="A462" s="158" t="s">
        <v>343</v>
      </c>
      <c r="B462" s="159">
        <v>917</v>
      </c>
      <c r="C462" s="160">
        <v>4</v>
      </c>
      <c r="D462" s="160">
        <v>5</v>
      </c>
      <c r="E462" s="114" t="s">
        <v>344</v>
      </c>
      <c r="F462" s="115" t="s">
        <v>183</v>
      </c>
      <c r="G462" s="117">
        <v>1159.2</v>
      </c>
      <c r="H462" s="117">
        <v>1159.2</v>
      </c>
    </row>
    <row r="463" spans="1:8" ht="47.25">
      <c r="A463" s="158" t="s">
        <v>357</v>
      </c>
      <c r="B463" s="159">
        <v>917</v>
      </c>
      <c r="C463" s="160">
        <v>4</v>
      </c>
      <c r="D463" s="160">
        <v>5</v>
      </c>
      <c r="E463" s="114" t="s">
        <v>358</v>
      </c>
      <c r="F463" s="115" t="s">
        <v>183</v>
      </c>
      <c r="G463" s="117">
        <v>1159.2</v>
      </c>
      <c r="H463" s="117">
        <v>1159.2</v>
      </c>
    </row>
    <row r="464" spans="1:8" ht="31.5">
      <c r="A464" s="158" t="s">
        <v>359</v>
      </c>
      <c r="B464" s="159">
        <v>917</v>
      </c>
      <c r="C464" s="160">
        <v>4</v>
      </c>
      <c r="D464" s="160">
        <v>5</v>
      </c>
      <c r="E464" s="114" t="s">
        <v>360</v>
      </c>
      <c r="F464" s="115" t="s">
        <v>183</v>
      </c>
      <c r="G464" s="117">
        <v>1159.2</v>
      </c>
      <c r="H464" s="117">
        <v>1159.2</v>
      </c>
    </row>
    <row r="465" spans="1:8" ht="63">
      <c r="A465" s="158" t="s">
        <v>361</v>
      </c>
      <c r="B465" s="159">
        <v>917</v>
      </c>
      <c r="C465" s="160">
        <v>4</v>
      </c>
      <c r="D465" s="160">
        <v>5</v>
      </c>
      <c r="E465" s="114" t="s">
        <v>362</v>
      </c>
      <c r="F465" s="115" t="s">
        <v>183</v>
      </c>
      <c r="G465" s="117">
        <v>1159.2</v>
      </c>
      <c r="H465" s="117">
        <v>1159.2</v>
      </c>
    </row>
    <row r="466" spans="1:8" ht="31.5">
      <c r="A466" s="158" t="s">
        <v>190</v>
      </c>
      <c r="B466" s="159">
        <v>917</v>
      </c>
      <c r="C466" s="160">
        <v>4</v>
      </c>
      <c r="D466" s="160">
        <v>5</v>
      </c>
      <c r="E466" s="114" t="s">
        <v>362</v>
      </c>
      <c r="F466" s="115" t="s">
        <v>191</v>
      </c>
      <c r="G466" s="117">
        <v>1159.2</v>
      </c>
      <c r="H466" s="117">
        <v>1159.2</v>
      </c>
    </row>
    <row r="467" spans="1:8">
      <c r="A467" s="158" t="s">
        <v>706</v>
      </c>
      <c r="B467" s="159">
        <v>917</v>
      </c>
      <c r="C467" s="160">
        <v>7</v>
      </c>
      <c r="D467" s="160"/>
      <c r="E467" s="114" t="s">
        <v>183</v>
      </c>
      <c r="F467" s="115" t="s">
        <v>183</v>
      </c>
      <c r="G467" s="117">
        <v>353.5</v>
      </c>
      <c r="H467" s="117">
        <v>353.5</v>
      </c>
    </row>
    <row r="468" spans="1:8" ht="31.5">
      <c r="A468" s="158" t="s">
        <v>199</v>
      </c>
      <c r="B468" s="159">
        <v>917</v>
      </c>
      <c r="C468" s="160">
        <v>7</v>
      </c>
      <c r="D468" s="160">
        <v>5</v>
      </c>
      <c r="E468" s="114" t="s">
        <v>183</v>
      </c>
      <c r="F468" s="115" t="s">
        <v>183</v>
      </c>
      <c r="G468" s="117">
        <v>103.5</v>
      </c>
      <c r="H468" s="117">
        <v>103.5</v>
      </c>
    </row>
    <row r="469" spans="1:8" ht="47.25">
      <c r="A469" s="158" t="s">
        <v>455</v>
      </c>
      <c r="B469" s="159">
        <v>917</v>
      </c>
      <c r="C469" s="160">
        <v>7</v>
      </c>
      <c r="D469" s="160">
        <v>5</v>
      </c>
      <c r="E469" s="114" t="s">
        <v>456</v>
      </c>
      <c r="F469" s="115" t="s">
        <v>183</v>
      </c>
      <c r="G469" s="117">
        <v>103.5</v>
      </c>
      <c r="H469" s="117">
        <v>103.5</v>
      </c>
    </row>
    <row r="470" spans="1:8" ht="31.5">
      <c r="A470" s="158" t="s">
        <v>457</v>
      </c>
      <c r="B470" s="159">
        <v>917</v>
      </c>
      <c r="C470" s="160">
        <v>7</v>
      </c>
      <c r="D470" s="160">
        <v>5</v>
      </c>
      <c r="E470" s="114" t="s">
        <v>458</v>
      </c>
      <c r="F470" s="115" t="s">
        <v>183</v>
      </c>
      <c r="G470" s="117">
        <v>103.5</v>
      </c>
      <c r="H470" s="117">
        <v>103.5</v>
      </c>
    </row>
    <row r="471" spans="1:8" ht="47.25">
      <c r="A471" s="158" t="s">
        <v>459</v>
      </c>
      <c r="B471" s="159">
        <v>917</v>
      </c>
      <c r="C471" s="160">
        <v>7</v>
      </c>
      <c r="D471" s="160">
        <v>5</v>
      </c>
      <c r="E471" s="114" t="s">
        <v>460</v>
      </c>
      <c r="F471" s="115" t="s">
        <v>183</v>
      </c>
      <c r="G471" s="117">
        <v>103.5</v>
      </c>
      <c r="H471" s="117">
        <v>103.5</v>
      </c>
    </row>
    <row r="472" spans="1:8" ht="31.5">
      <c r="A472" s="158" t="s">
        <v>461</v>
      </c>
      <c r="B472" s="159">
        <v>917</v>
      </c>
      <c r="C472" s="160">
        <v>7</v>
      </c>
      <c r="D472" s="160">
        <v>5</v>
      </c>
      <c r="E472" s="114" t="s">
        <v>462</v>
      </c>
      <c r="F472" s="115" t="s">
        <v>183</v>
      </c>
      <c r="G472" s="117">
        <v>10</v>
      </c>
      <c r="H472" s="117">
        <v>10</v>
      </c>
    </row>
    <row r="473" spans="1:8" ht="31.5">
      <c r="A473" s="158" t="s">
        <v>190</v>
      </c>
      <c r="B473" s="159">
        <v>917</v>
      </c>
      <c r="C473" s="160">
        <v>7</v>
      </c>
      <c r="D473" s="160">
        <v>5</v>
      </c>
      <c r="E473" s="114" t="s">
        <v>462</v>
      </c>
      <c r="F473" s="115" t="s">
        <v>191</v>
      </c>
      <c r="G473" s="117">
        <v>10</v>
      </c>
      <c r="H473" s="117">
        <v>10</v>
      </c>
    </row>
    <row r="474" spans="1:8" ht="31.5">
      <c r="A474" s="158" t="s">
        <v>463</v>
      </c>
      <c r="B474" s="159">
        <v>917</v>
      </c>
      <c r="C474" s="160">
        <v>7</v>
      </c>
      <c r="D474" s="160">
        <v>5</v>
      </c>
      <c r="E474" s="114" t="s">
        <v>464</v>
      </c>
      <c r="F474" s="115" t="s">
        <v>183</v>
      </c>
      <c r="G474" s="117">
        <v>63.5</v>
      </c>
      <c r="H474" s="117">
        <v>63.5</v>
      </c>
    </row>
    <row r="475" spans="1:8" ht="31.5">
      <c r="A475" s="158" t="s">
        <v>190</v>
      </c>
      <c r="B475" s="159">
        <v>917</v>
      </c>
      <c r="C475" s="160">
        <v>7</v>
      </c>
      <c r="D475" s="160">
        <v>5</v>
      </c>
      <c r="E475" s="114" t="s">
        <v>464</v>
      </c>
      <c r="F475" s="115" t="s">
        <v>191</v>
      </c>
      <c r="G475" s="117">
        <v>63.5</v>
      </c>
      <c r="H475" s="117">
        <v>63.5</v>
      </c>
    </row>
    <row r="476" spans="1:8" ht="47.25">
      <c r="A476" s="158" t="s">
        <v>465</v>
      </c>
      <c r="B476" s="159">
        <v>917</v>
      </c>
      <c r="C476" s="160">
        <v>7</v>
      </c>
      <c r="D476" s="160">
        <v>5</v>
      </c>
      <c r="E476" s="114" t="s">
        <v>466</v>
      </c>
      <c r="F476" s="115" t="s">
        <v>183</v>
      </c>
      <c r="G476" s="117">
        <v>30</v>
      </c>
      <c r="H476" s="117">
        <v>30</v>
      </c>
    </row>
    <row r="477" spans="1:8" ht="31.5">
      <c r="A477" s="158" t="s">
        <v>190</v>
      </c>
      <c r="B477" s="159">
        <v>917</v>
      </c>
      <c r="C477" s="160">
        <v>7</v>
      </c>
      <c r="D477" s="160">
        <v>5</v>
      </c>
      <c r="E477" s="114" t="s">
        <v>466</v>
      </c>
      <c r="F477" s="115" t="s">
        <v>191</v>
      </c>
      <c r="G477" s="117">
        <v>30</v>
      </c>
      <c r="H477" s="117">
        <v>30</v>
      </c>
    </row>
    <row r="478" spans="1:8">
      <c r="A478" s="158" t="s">
        <v>289</v>
      </c>
      <c r="B478" s="159">
        <v>917</v>
      </c>
      <c r="C478" s="160">
        <v>7</v>
      </c>
      <c r="D478" s="160">
        <v>7</v>
      </c>
      <c r="E478" s="114" t="s">
        <v>183</v>
      </c>
      <c r="F478" s="115" t="s">
        <v>183</v>
      </c>
      <c r="G478" s="117">
        <v>250</v>
      </c>
      <c r="H478" s="117">
        <v>250</v>
      </c>
    </row>
    <row r="479" spans="1:8" ht="47.25">
      <c r="A479" s="158" t="s">
        <v>552</v>
      </c>
      <c r="B479" s="159">
        <v>917</v>
      </c>
      <c r="C479" s="160">
        <v>7</v>
      </c>
      <c r="D479" s="160">
        <v>7</v>
      </c>
      <c r="E479" s="114" t="s">
        <v>553</v>
      </c>
      <c r="F479" s="115" t="s">
        <v>183</v>
      </c>
      <c r="G479" s="117">
        <v>250</v>
      </c>
      <c r="H479" s="117">
        <v>250</v>
      </c>
    </row>
    <row r="480" spans="1:8" ht="31.5">
      <c r="A480" s="158" t="s">
        <v>554</v>
      </c>
      <c r="B480" s="159">
        <v>917</v>
      </c>
      <c r="C480" s="160">
        <v>7</v>
      </c>
      <c r="D480" s="160">
        <v>7</v>
      </c>
      <c r="E480" s="114" t="s">
        <v>555</v>
      </c>
      <c r="F480" s="115" t="s">
        <v>183</v>
      </c>
      <c r="G480" s="117">
        <v>166</v>
      </c>
      <c r="H480" s="117">
        <v>166</v>
      </c>
    </row>
    <row r="481" spans="1:8" ht="47.25">
      <c r="A481" s="158" t="s">
        <v>556</v>
      </c>
      <c r="B481" s="159">
        <v>917</v>
      </c>
      <c r="C481" s="160">
        <v>7</v>
      </c>
      <c r="D481" s="160">
        <v>7</v>
      </c>
      <c r="E481" s="114" t="s">
        <v>557</v>
      </c>
      <c r="F481" s="115" t="s">
        <v>183</v>
      </c>
      <c r="G481" s="117">
        <v>166</v>
      </c>
      <c r="H481" s="117">
        <v>166</v>
      </c>
    </row>
    <row r="482" spans="1:8" ht="47.25">
      <c r="A482" s="158" t="s">
        <v>558</v>
      </c>
      <c r="B482" s="159">
        <v>917</v>
      </c>
      <c r="C482" s="160">
        <v>7</v>
      </c>
      <c r="D482" s="160">
        <v>7</v>
      </c>
      <c r="E482" s="114" t="s">
        <v>559</v>
      </c>
      <c r="F482" s="115" t="s">
        <v>183</v>
      </c>
      <c r="G482" s="117">
        <v>106</v>
      </c>
      <c r="H482" s="117">
        <v>106</v>
      </c>
    </row>
    <row r="483" spans="1:8" ht="31.5">
      <c r="A483" s="158" t="s">
        <v>190</v>
      </c>
      <c r="B483" s="159">
        <v>917</v>
      </c>
      <c r="C483" s="160">
        <v>7</v>
      </c>
      <c r="D483" s="160">
        <v>7</v>
      </c>
      <c r="E483" s="114" t="s">
        <v>559</v>
      </c>
      <c r="F483" s="115" t="s">
        <v>191</v>
      </c>
      <c r="G483" s="117">
        <v>106</v>
      </c>
      <c r="H483" s="117">
        <v>106</v>
      </c>
    </row>
    <row r="484" spans="1:8" ht="47.25">
      <c r="A484" s="158" t="s">
        <v>695</v>
      </c>
      <c r="B484" s="159">
        <v>917</v>
      </c>
      <c r="C484" s="160">
        <v>7</v>
      </c>
      <c r="D484" s="160">
        <v>7</v>
      </c>
      <c r="E484" s="114" t="s">
        <v>696</v>
      </c>
      <c r="F484" s="115" t="s">
        <v>183</v>
      </c>
      <c r="G484" s="117">
        <v>40</v>
      </c>
      <c r="H484" s="117">
        <v>40</v>
      </c>
    </row>
    <row r="485" spans="1:8" ht="31.5">
      <c r="A485" s="158" t="s">
        <v>190</v>
      </c>
      <c r="B485" s="159">
        <v>917</v>
      </c>
      <c r="C485" s="160">
        <v>7</v>
      </c>
      <c r="D485" s="160">
        <v>7</v>
      </c>
      <c r="E485" s="114" t="s">
        <v>696</v>
      </c>
      <c r="F485" s="115" t="s">
        <v>191</v>
      </c>
      <c r="G485" s="117">
        <v>40</v>
      </c>
      <c r="H485" s="117">
        <v>40</v>
      </c>
    </row>
    <row r="486" spans="1:8" ht="47.25">
      <c r="A486" s="158" t="s">
        <v>560</v>
      </c>
      <c r="B486" s="159">
        <v>917</v>
      </c>
      <c r="C486" s="160">
        <v>7</v>
      </c>
      <c r="D486" s="160">
        <v>7</v>
      </c>
      <c r="E486" s="114" t="s">
        <v>561</v>
      </c>
      <c r="F486" s="115" t="s">
        <v>183</v>
      </c>
      <c r="G486" s="117">
        <v>20</v>
      </c>
      <c r="H486" s="117">
        <v>20</v>
      </c>
    </row>
    <row r="487" spans="1:8" ht="31.5">
      <c r="A487" s="158" t="s">
        <v>190</v>
      </c>
      <c r="B487" s="159">
        <v>917</v>
      </c>
      <c r="C487" s="160">
        <v>7</v>
      </c>
      <c r="D487" s="160">
        <v>7</v>
      </c>
      <c r="E487" s="114" t="s">
        <v>561</v>
      </c>
      <c r="F487" s="115" t="s">
        <v>191</v>
      </c>
      <c r="G487" s="117">
        <v>20</v>
      </c>
      <c r="H487" s="117">
        <v>20</v>
      </c>
    </row>
    <row r="488" spans="1:8" ht="63">
      <c r="A488" s="158" t="s">
        <v>589</v>
      </c>
      <c r="B488" s="159">
        <v>917</v>
      </c>
      <c r="C488" s="160">
        <v>7</v>
      </c>
      <c r="D488" s="160">
        <v>7</v>
      </c>
      <c r="E488" s="114" t="s">
        <v>590</v>
      </c>
      <c r="F488" s="115" t="s">
        <v>183</v>
      </c>
      <c r="G488" s="117">
        <v>84</v>
      </c>
      <c r="H488" s="117">
        <v>84</v>
      </c>
    </row>
    <row r="489" spans="1:8" ht="47.25">
      <c r="A489" s="158" t="s">
        <v>591</v>
      </c>
      <c r="B489" s="159">
        <v>917</v>
      </c>
      <c r="C489" s="160">
        <v>7</v>
      </c>
      <c r="D489" s="160">
        <v>7</v>
      </c>
      <c r="E489" s="114" t="s">
        <v>592</v>
      </c>
      <c r="F489" s="115" t="s">
        <v>183</v>
      </c>
      <c r="G489" s="117">
        <v>84</v>
      </c>
      <c r="H489" s="117">
        <v>84</v>
      </c>
    </row>
    <row r="490" spans="1:8" ht="31.5">
      <c r="A490" s="158" t="s">
        <v>593</v>
      </c>
      <c r="B490" s="159">
        <v>917</v>
      </c>
      <c r="C490" s="160">
        <v>7</v>
      </c>
      <c r="D490" s="160">
        <v>7</v>
      </c>
      <c r="E490" s="114" t="s">
        <v>594</v>
      </c>
      <c r="F490" s="115" t="s">
        <v>183</v>
      </c>
      <c r="G490" s="117">
        <v>20</v>
      </c>
      <c r="H490" s="117">
        <v>20</v>
      </c>
    </row>
    <row r="491" spans="1:8" ht="31.5">
      <c r="A491" s="158" t="s">
        <v>190</v>
      </c>
      <c r="B491" s="159">
        <v>917</v>
      </c>
      <c r="C491" s="160">
        <v>7</v>
      </c>
      <c r="D491" s="160">
        <v>7</v>
      </c>
      <c r="E491" s="114" t="s">
        <v>594</v>
      </c>
      <c r="F491" s="115" t="s">
        <v>191</v>
      </c>
      <c r="G491" s="117">
        <v>20</v>
      </c>
      <c r="H491" s="117">
        <v>20</v>
      </c>
    </row>
    <row r="492" spans="1:8" ht="31.5">
      <c r="A492" s="158" t="s">
        <v>595</v>
      </c>
      <c r="B492" s="159">
        <v>917</v>
      </c>
      <c r="C492" s="160">
        <v>7</v>
      </c>
      <c r="D492" s="160">
        <v>7</v>
      </c>
      <c r="E492" s="114" t="s">
        <v>596</v>
      </c>
      <c r="F492" s="115" t="s">
        <v>183</v>
      </c>
      <c r="G492" s="117">
        <v>64</v>
      </c>
      <c r="H492" s="117">
        <v>64</v>
      </c>
    </row>
    <row r="493" spans="1:8" ht="31.5">
      <c r="A493" s="158" t="s">
        <v>190</v>
      </c>
      <c r="B493" s="159">
        <v>917</v>
      </c>
      <c r="C493" s="160">
        <v>7</v>
      </c>
      <c r="D493" s="160">
        <v>7</v>
      </c>
      <c r="E493" s="114" t="s">
        <v>596</v>
      </c>
      <c r="F493" s="115" t="s">
        <v>191</v>
      </c>
      <c r="G493" s="117">
        <v>64</v>
      </c>
      <c r="H493" s="117">
        <v>64</v>
      </c>
    </row>
    <row r="494" spans="1:8">
      <c r="A494" s="158" t="s">
        <v>708</v>
      </c>
      <c r="B494" s="159">
        <v>917</v>
      </c>
      <c r="C494" s="160">
        <v>9</v>
      </c>
      <c r="D494" s="160"/>
      <c r="E494" s="114" t="s">
        <v>183</v>
      </c>
      <c r="F494" s="115" t="s">
        <v>183</v>
      </c>
      <c r="G494" s="117">
        <v>238</v>
      </c>
      <c r="H494" s="117">
        <v>80</v>
      </c>
    </row>
    <row r="495" spans="1:8">
      <c r="A495" s="158" t="s">
        <v>603</v>
      </c>
      <c r="B495" s="159">
        <v>917</v>
      </c>
      <c r="C495" s="160">
        <v>9</v>
      </c>
      <c r="D495" s="160">
        <v>9</v>
      </c>
      <c r="E495" s="114" t="s">
        <v>183</v>
      </c>
      <c r="F495" s="115" t="s">
        <v>183</v>
      </c>
      <c r="G495" s="117">
        <v>238</v>
      </c>
      <c r="H495" s="117">
        <v>80</v>
      </c>
    </row>
    <row r="496" spans="1:8" ht="47.25">
      <c r="A496" s="158" t="s">
        <v>597</v>
      </c>
      <c r="B496" s="159">
        <v>917</v>
      </c>
      <c r="C496" s="160">
        <v>9</v>
      </c>
      <c r="D496" s="160">
        <v>9</v>
      </c>
      <c r="E496" s="114" t="s">
        <v>598</v>
      </c>
      <c r="F496" s="115" t="s">
        <v>183</v>
      </c>
      <c r="G496" s="117">
        <v>238</v>
      </c>
      <c r="H496" s="117">
        <v>80</v>
      </c>
    </row>
    <row r="497" spans="1:8" ht="47.25">
      <c r="A497" s="158" t="s">
        <v>599</v>
      </c>
      <c r="B497" s="159">
        <v>917</v>
      </c>
      <c r="C497" s="160">
        <v>9</v>
      </c>
      <c r="D497" s="160">
        <v>9</v>
      </c>
      <c r="E497" s="114" t="s">
        <v>600</v>
      </c>
      <c r="F497" s="115" t="s">
        <v>183</v>
      </c>
      <c r="G497" s="117">
        <v>238</v>
      </c>
      <c r="H497" s="117">
        <v>80</v>
      </c>
    </row>
    <row r="498" spans="1:8" ht="47.25">
      <c r="A498" s="158" t="s">
        <v>601</v>
      </c>
      <c r="B498" s="159">
        <v>917</v>
      </c>
      <c r="C498" s="160">
        <v>9</v>
      </c>
      <c r="D498" s="160">
        <v>9</v>
      </c>
      <c r="E498" s="114" t="s">
        <v>602</v>
      </c>
      <c r="F498" s="115" t="s">
        <v>183</v>
      </c>
      <c r="G498" s="117">
        <v>50</v>
      </c>
      <c r="H498" s="117">
        <v>55</v>
      </c>
    </row>
    <row r="499" spans="1:8">
      <c r="A499" s="158" t="s">
        <v>284</v>
      </c>
      <c r="B499" s="159">
        <v>917</v>
      </c>
      <c r="C499" s="160">
        <v>9</v>
      </c>
      <c r="D499" s="160">
        <v>9</v>
      </c>
      <c r="E499" s="114" t="s">
        <v>602</v>
      </c>
      <c r="F499" s="115" t="s">
        <v>285</v>
      </c>
      <c r="G499" s="117">
        <v>50</v>
      </c>
      <c r="H499" s="117">
        <v>55</v>
      </c>
    </row>
    <row r="500" spans="1:8" ht="31.5">
      <c r="A500" s="158" t="s">
        <v>604</v>
      </c>
      <c r="B500" s="159">
        <v>917</v>
      </c>
      <c r="C500" s="160">
        <v>9</v>
      </c>
      <c r="D500" s="160">
        <v>9</v>
      </c>
      <c r="E500" s="114" t="s">
        <v>605</v>
      </c>
      <c r="F500" s="115" t="s">
        <v>183</v>
      </c>
      <c r="G500" s="117">
        <v>20</v>
      </c>
      <c r="H500" s="117">
        <v>25</v>
      </c>
    </row>
    <row r="501" spans="1:8" ht="31.5">
      <c r="A501" s="158" t="s">
        <v>190</v>
      </c>
      <c r="B501" s="159">
        <v>917</v>
      </c>
      <c r="C501" s="160">
        <v>9</v>
      </c>
      <c r="D501" s="160">
        <v>9</v>
      </c>
      <c r="E501" s="114" t="s">
        <v>605</v>
      </c>
      <c r="F501" s="115" t="s">
        <v>191</v>
      </c>
      <c r="G501" s="117">
        <v>20</v>
      </c>
      <c r="H501" s="117">
        <v>25</v>
      </c>
    </row>
    <row r="502" spans="1:8" ht="31.5">
      <c r="A502" s="158" t="s">
        <v>606</v>
      </c>
      <c r="B502" s="159">
        <v>917</v>
      </c>
      <c r="C502" s="160">
        <v>9</v>
      </c>
      <c r="D502" s="160">
        <v>9</v>
      </c>
      <c r="E502" s="114" t="s">
        <v>607</v>
      </c>
      <c r="F502" s="115" t="s">
        <v>183</v>
      </c>
      <c r="G502" s="117">
        <v>168</v>
      </c>
      <c r="H502" s="117">
        <v>0</v>
      </c>
    </row>
    <row r="503" spans="1:8" ht="31.5">
      <c r="A503" s="158" t="s">
        <v>190</v>
      </c>
      <c r="B503" s="159">
        <v>917</v>
      </c>
      <c r="C503" s="160">
        <v>9</v>
      </c>
      <c r="D503" s="160">
        <v>9</v>
      </c>
      <c r="E503" s="114" t="s">
        <v>607</v>
      </c>
      <c r="F503" s="115" t="s">
        <v>191</v>
      </c>
      <c r="G503" s="117">
        <v>168</v>
      </c>
      <c r="H503" s="117">
        <v>0</v>
      </c>
    </row>
    <row r="504" spans="1:8">
      <c r="A504" s="158" t="s">
        <v>709</v>
      </c>
      <c r="B504" s="159">
        <v>917</v>
      </c>
      <c r="C504" s="160">
        <v>10</v>
      </c>
      <c r="D504" s="160"/>
      <c r="E504" s="114" t="s">
        <v>183</v>
      </c>
      <c r="F504" s="115" t="s">
        <v>183</v>
      </c>
      <c r="G504" s="117">
        <v>6473.8</v>
      </c>
      <c r="H504" s="117">
        <v>6509.8</v>
      </c>
    </row>
    <row r="505" spans="1:8">
      <c r="A505" s="158" t="s">
        <v>471</v>
      </c>
      <c r="B505" s="159">
        <v>917</v>
      </c>
      <c r="C505" s="160">
        <v>10</v>
      </c>
      <c r="D505" s="160">
        <v>1</v>
      </c>
      <c r="E505" s="114" t="s">
        <v>183</v>
      </c>
      <c r="F505" s="115" t="s">
        <v>183</v>
      </c>
      <c r="G505" s="117">
        <v>5831.8</v>
      </c>
      <c r="H505" s="117">
        <v>5867.8</v>
      </c>
    </row>
    <row r="506" spans="1:8" ht="47.25">
      <c r="A506" s="158" t="s">
        <v>455</v>
      </c>
      <c r="B506" s="159">
        <v>917</v>
      </c>
      <c r="C506" s="160">
        <v>10</v>
      </c>
      <c r="D506" s="160">
        <v>1</v>
      </c>
      <c r="E506" s="114" t="s">
        <v>456</v>
      </c>
      <c r="F506" s="115" t="s">
        <v>183</v>
      </c>
      <c r="G506" s="117">
        <v>5831.8</v>
      </c>
      <c r="H506" s="117">
        <v>5867.8</v>
      </c>
    </row>
    <row r="507" spans="1:8" ht="31.5">
      <c r="A507" s="158" t="s">
        <v>457</v>
      </c>
      <c r="B507" s="159">
        <v>917</v>
      </c>
      <c r="C507" s="160">
        <v>10</v>
      </c>
      <c r="D507" s="160">
        <v>1</v>
      </c>
      <c r="E507" s="114" t="s">
        <v>458</v>
      </c>
      <c r="F507" s="115" t="s">
        <v>183</v>
      </c>
      <c r="G507" s="117">
        <v>5831.8</v>
      </c>
      <c r="H507" s="117">
        <v>5867.8</v>
      </c>
    </row>
    <row r="508" spans="1:8" ht="31.5">
      <c r="A508" s="158" t="s">
        <v>467</v>
      </c>
      <c r="B508" s="159">
        <v>917</v>
      </c>
      <c r="C508" s="160">
        <v>10</v>
      </c>
      <c r="D508" s="160">
        <v>1</v>
      </c>
      <c r="E508" s="114" t="s">
        <v>468</v>
      </c>
      <c r="F508" s="115" t="s">
        <v>183</v>
      </c>
      <c r="G508" s="117">
        <v>5831.8</v>
      </c>
      <c r="H508" s="117">
        <v>5867.8</v>
      </c>
    </row>
    <row r="509" spans="1:8" ht="93" customHeight="1">
      <c r="A509" s="158" t="s">
        <v>469</v>
      </c>
      <c r="B509" s="159">
        <v>917</v>
      </c>
      <c r="C509" s="160">
        <v>10</v>
      </c>
      <c r="D509" s="160">
        <v>1</v>
      </c>
      <c r="E509" s="114" t="s">
        <v>470</v>
      </c>
      <c r="F509" s="115" t="s">
        <v>183</v>
      </c>
      <c r="G509" s="117">
        <v>5831.8</v>
      </c>
      <c r="H509" s="117">
        <v>5867.8</v>
      </c>
    </row>
    <row r="510" spans="1:8">
      <c r="A510" s="158" t="s">
        <v>284</v>
      </c>
      <c r="B510" s="159">
        <v>917</v>
      </c>
      <c r="C510" s="160">
        <v>10</v>
      </c>
      <c r="D510" s="160">
        <v>1</v>
      </c>
      <c r="E510" s="114" t="s">
        <v>470</v>
      </c>
      <c r="F510" s="115" t="s">
        <v>285</v>
      </c>
      <c r="G510" s="117">
        <v>5831.8</v>
      </c>
      <c r="H510" s="117">
        <v>5867.8</v>
      </c>
    </row>
    <row r="511" spans="1:8">
      <c r="A511" s="158" t="s">
        <v>384</v>
      </c>
      <c r="B511" s="159">
        <v>917</v>
      </c>
      <c r="C511" s="160">
        <v>10</v>
      </c>
      <c r="D511" s="160">
        <v>3</v>
      </c>
      <c r="E511" s="114" t="s">
        <v>183</v>
      </c>
      <c r="F511" s="115" t="s">
        <v>183</v>
      </c>
      <c r="G511" s="117">
        <v>537</v>
      </c>
      <c r="H511" s="117">
        <v>537</v>
      </c>
    </row>
    <row r="512" spans="1:8" ht="47.25">
      <c r="A512" s="158" t="s">
        <v>552</v>
      </c>
      <c r="B512" s="159">
        <v>917</v>
      </c>
      <c r="C512" s="160">
        <v>10</v>
      </c>
      <c r="D512" s="160">
        <v>3</v>
      </c>
      <c r="E512" s="114" t="s">
        <v>553</v>
      </c>
      <c r="F512" s="115" t="s">
        <v>183</v>
      </c>
      <c r="G512" s="117">
        <v>537</v>
      </c>
      <c r="H512" s="117">
        <v>537</v>
      </c>
    </row>
    <row r="513" spans="1:8" ht="31.5">
      <c r="A513" s="158" t="s">
        <v>581</v>
      </c>
      <c r="B513" s="159">
        <v>917</v>
      </c>
      <c r="C513" s="160">
        <v>10</v>
      </c>
      <c r="D513" s="160">
        <v>3</v>
      </c>
      <c r="E513" s="114" t="s">
        <v>582</v>
      </c>
      <c r="F513" s="115" t="s">
        <v>183</v>
      </c>
      <c r="G513" s="117">
        <v>537</v>
      </c>
      <c r="H513" s="117">
        <v>537</v>
      </c>
    </row>
    <row r="514" spans="1:8" ht="31.5">
      <c r="A514" s="158" t="s">
        <v>583</v>
      </c>
      <c r="B514" s="159">
        <v>917</v>
      </c>
      <c r="C514" s="160">
        <v>10</v>
      </c>
      <c r="D514" s="160">
        <v>3</v>
      </c>
      <c r="E514" s="114" t="s">
        <v>584</v>
      </c>
      <c r="F514" s="115" t="s">
        <v>183</v>
      </c>
      <c r="G514" s="117">
        <v>537</v>
      </c>
      <c r="H514" s="117">
        <v>537</v>
      </c>
    </row>
    <row r="515" spans="1:8" ht="47.25" customHeight="1">
      <c r="A515" s="158" t="s">
        <v>585</v>
      </c>
      <c r="B515" s="159">
        <v>917</v>
      </c>
      <c r="C515" s="160">
        <v>10</v>
      </c>
      <c r="D515" s="160">
        <v>3</v>
      </c>
      <c r="E515" s="114" t="s">
        <v>586</v>
      </c>
      <c r="F515" s="115" t="s">
        <v>183</v>
      </c>
      <c r="G515" s="117">
        <v>25</v>
      </c>
      <c r="H515" s="117">
        <v>25</v>
      </c>
    </row>
    <row r="516" spans="1:8">
      <c r="A516" s="158" t="s">
        <v>284</v>
      </c>
      <c r="B516" s="159">
        <v>917</v>
      </c>
      <c r="C516" s="160">
        <v>10</v>
      </c>
      <c r="D516" s="160">
        <v>3</v>
      </c>
      <c r="E516" s="114" t="s">
        <v>586</v>
      </c>
      <c r="F516" s="115" t="s">
        <v>285</v>
      </c>
      <c r="G516" s="117">
        <v>25</v>
      </c>
      <c r="H516" s="117">
        <v>25</v>
      </c>
    </row>
    <row r="517" spans="1:8" ht="31.5">
      <c r="A517" s="158" t="s">
        <v>587</v>
      </c>
      <c r="B517" s="159">
        <v>917</v>
      </c>
      <c r="C517" s="160">
        <v>10</v>
      </c>
      <c r="D517" s="160">
        <v>3</v>
      </c>
      <c r="E517" s="114" t="s">
        <v>588</v>
      </c>
      <c r="F517" s="115" t="s">
        <v>183</v>
      </c>
      <c r="G517" s="117">
        <v>512</v>
      </c>
      <c r="H517" s="117">
        <v>512</v>
      </c>
    </row>
    <row r="518" spans="1:8">
      <c r="A518" s="158" t="s">
        <v>284</v>
      </c>
      <c r="B518" s="159">
        <v>917</v>
      </c>
      <c r="C518" s="160">
        <v>10</v>
      </c>
      <c r="D518" s="160">
        <v>3</v>
      </c>
      <c r="E518" s="114" t="s">
        <v>588</v>
      </c>
      <c r="F518" s="115" t="s">
        <v>285</v>
      </c>
      <c r="G518" s="117">
        <v>512</v>
      </c>
      <c r="H518" s="117">
        <v>512</v>
      </c>
    </row>
    <row r="519" spans="1:8">
      <c r="A519" s="158" t="s">
        <v>620</v>
      </c>
      <c r="B519" s="159">
        <v>917</v>
      </c>
      <c r="C519" s="160">
        <v>10</v>
      </c>
      <c r="D519" s="160">
        <v>6</v>
      </c>
      <c r="E519" s="114" t="s">
        <v>183</v>
      </c>
      <c r="F519" s="115" t="s">
        <v>183</v>
      </c>
      <c r="G519" s="117">
        <v>105</v>
      </c>
      <c r="H519" s="117">
        <v>105</v>
      </c>
    </row>
    <row r="520" spans="1:8" ht="47.25">
      <c r="A520" s="158" t="s">
        <v>608</v>
      </c>
      <c r="B520" s="159">
        <v>917</v>
      </c>
      <c r="C520" s="160">
        <v>10</v>
      </c>
      <c r="D520" s="160">
        <v>6</v>
      </c>
      <c r="E520" s="114" t="s">
        <v>609</v>
      </c>
      <c r="F520" s="115" t="s">
        <v>183</v>
      </c>
      <c r="G520" s="117">
        <v>105</v>
      </c>
      <c r="H520" s="117">
        <v>105</v>
      </c>
    </row>
    <row r="521" spans="1:8" ht="47.25">
      <c r="A521" s="158" t="s">
        <v>610</v>
      </c>
      <c r="B521" s="159">
        <v>917</v>
      </c>
      <c r="C521" s="160">
        <v>10</v>
      </c>
      <c r="D521" s="160">
        <v>6</v>
      </c>
      <c r="E521" s="114" t="s">
        <v>611</v>
      </c>
      <c r="F521" s="115" t="s">
        <v>183</v>
      </c>
      <c r="G521" s="117">
        <v>5</v>
      </c>
      <c r="H521" s="117">
        <v>5</v>
      </c>
    </row>
    <row r="522" spans="1:8" ht="63" customHeight="1">
      <c r="A522" s="158" t="s">
        <v>616</v>
      </c>
      <c r="B522" s="159">
        <v>917</v>
      </c>
      <c r="C522" s="160">
        <v>10</v>
      </c>
      <c r="D522" s="160">
        <v>6</v>
      </c>
      <c r="E522" s="114" t="s">
        <v>617</v>
      </c>
      <c r="F522" s="115" t="s">
        <v>183</v>
      </c>
      <c r="G522" s="117">
        <v>5</v>
      </c>
      <c r="H522" s="117">
        <v>5</v>
      </c>
    </row>
    <row r="523" spans="1:8" ht="31.5">
      <c r="A523" s="158" t="s">
        <v>618</v>
      </c>
      <c r="B523" s="159">
        <v>917</v>
      </c>
      <c r="C523" s="160">
        <v>10</v>
      </c>
      <c r="D523" s="160">
        <v>6</v>
      </c>
      <c r="E523" s="114" t="s">
        <v>619</v>
      </c>
      <c r="F523" s="115" t="s">
        <v>183</v>
      </c>
      <c r="G523" s="117">
        <v>5</v>
      </c>
      <c r="H523" s="117">
        <v>5</v>
      </c>
    </row>
    <row r="524" spans="1:8" ht="31.5">
      <c r="A524" s="158" t="s">
        <v>190</v>
      </c>
      <c r="B524" s="159">
        <v>917</v>
      </c>
      <c r="C524" s="160">
        <v>10</v>
      </c>
      <c r="D524" s="160">
        <v>6</v>
      </c>
      <c r="E524" s="114" t="s">
        <v>619</v>
      </c>
      <c r="F524" s="115" t="s">
        <v>191</v>
      </c>
      <c r="G524" s="117">
        <v>5</v>
      </c>
      <c r="H524" s="117">
        <v>5</v>
      </c>
    </row>
    <row r="525" spans="1:8" ht="47.25">
      <c r="A525" s="158" t="s">
        <v>621</v>
      </c>
      <c r="B525" s="159">
        <v>917</v>
      </c>
      <c r="C525" s="160">
        <v>10</v>
      </c>
      <c r="D525" s="160">
        <v>6</v>
      </c>
      <c r="E525" s="114" t="s">
        <v>622</v>
      </c>
      <c r="F525" s="115" t="s">
        <v>183</v>
      </c>
      <c r="G525" s="117">
        <v>100</v>
      </c>
      <c r="H525" s="117">
        <v>100</v>
      </c>
    </row>
    <row r="526" spans="1:8" ht="30.75" customHeight="1">
      <c r="A526" s="158" t="s">
        <v>623</v>
      </c>
      <c r="B526" s="159">
        <v>917</v>
      </c>
      <c r="C526" s="160">
        <v>10</v>
      </c>
      <c r="D526" s="160">
        <v>6</v>
      </c>
      <c r="E526" s="114" t="s">
        <v>624</v>
      </c>
      <c r="F526" s="115" t="s">
        <v>183</v>
      </c>
      <c r="G526" s="117">
        <v>100</v>
      </c>
      <c r="H526" s="117">
        <v>100</v>
      </c>
    </row>
    <row r="527" spans="1:8" ht="31.5">
      <c r="A527" s="158" t="s">
        <v>625</v>
      </c>
      <c r="B527" s="159">
        <v>917</v>
      </c>
      <c r="C527" s="160">
        <v>10</v>
      </c>
      <c r="D527" s="160">
        <v>6</v>
      </c>
      <c r="E527" s="114" t="s">
        <v>626</v>
      </c>
      <c r="F527" s="115" t="s">
        <v>183</v>
      </c>
      <c r="G527" s="117">
        <v>5</v>
      </c>
      <c r="H527" s="117">
        <v>5</v>
      </c>
    </row>
    <row r="528" spans="1:8" ht="31.5">
      <c r="A528" s="158" t="s">
        <v>190</v>
      </c>
      <c r="B528" s="159">
        <v>917</v>
      </c>
      <c r="C528" s="160">
        <v>10</v>
      </c>
      <c r="D528" s="160">
        <v>6</v>
      </c>
      <c r="E528" s="114" t="s">
        <v>626</v>
      </c>
      <c r="F528" s="115" t="s">
        <v>191</v>
      </c>
      <c r="G528" s="117">
        <v>5</v>
      </c>
      <c r="H528" s="117">
        <v>5</v>
      </c>
    </row>
    <row r="529" spans="1:8" ht="31.5">
      <c r="A529" s="158" t="s">
        <v>627</v>
      </c>
      <c r="B529" s="159">
        <v>917</v>
      </c>
      <c r="C529" s="160">
        <v>10</v>
      </c>
      <c r="D529" s="160">
        <v>6</v>
      </c>
      <c r="E529" s="114" t="s">
        <v>628</v>
      </c>
      <c r="F529" s="115" t="s">
        <v>183</v>
      </c>
      <c r="G529" s="117">
        <v>13</v>
      </c>
      <c r="H529" s="117">
        <v>13</v>
      </c>
    </row>
    <row r="530" spans="1:8" ht="31.5">
      <c r="A530" s="158" t="s">
        <v>190</v>
      </c>
      <c r="B530" s="159">
        <v>917</v>
      </c>
      <c r="C530" s="160">
        <v>10</v>
      </c>
      <c r="D530" s="160">
        <v>6</v>
      </c>
      <c r="E530" s="114" t="s">
        <v>628</v>
      </c>
      <c r="F530" s="115" t="s">
        <v>191</v>
      </c>
      <c r="G530" s="117">
        <v>13</v>
      </c>
      <c r="H530" s="117">
        <v>13</v>
      </c>
    </row>
    <row r="531" spans="1:8" ht="31.5">
      <c r="A531" s="158" t="s">
        <v>629</v>
      </c>
      <c r="B531" s="159">
        <v>917</v>
      </c>
      <c r="C531" s="160">
        <v>10</v>
      </c>
      <c r="D531" s="160">
        <v>6</v>
      </c>
      <c r="E531" s="114" t="s">
        <v>630</v>
      </c>
      <c r="F531" s="115" t="s">
        <v>183</v>
      </c>
      <c r="G531" s="117">
        <v>30</v>
      </c>
      <c r="H531" s="117">
        <v>30</v>
      </c>
    </row>
    <row r="532" spans="1:8" ht="31.5">
      <c r="A532" s="158" t="s">
        <v>190</v>
      </c>
      <c r="B532" s="159">
        <v>917</v>
      </c>
      <c r="C532" s="160">
        <v>10</v>
      </c>
      <c r="D532" s="160">
        <v>6</v>
      </c>
      <c r="E532" s="114" t="s">
        <v>630</v>
      </c>
      <c r="F532" s="115" t="s">
        <v>191</v>
      </c>
      <c r="G532" s="117">
        <v>30</v>
      </c>
      <c r="H532" s="117">
        <v>30</v>
      </c>
    </row>
    <row r="533" spans="1:8" ht="31.5">
      <c r="A533" s="158" t="s">
        <v>631</v>
      </c>
      <c r="B533" s="159">
        <v>917</v>
      </c>
      <c r="C533" s="160">
        <v>10</v>
      </c>
      <c r="D533" s="160">
        <v>6</v>
      </c>
      <c r="E533" s="114" t="s">
        <v>632</v>
      </c>
      <c r="F533" s="115" t="s">
        <v>183</v>
      </c>
      <c r="G533" s="117">
        <v>39</v>
      </c>
      <c r="H533" s="117">
        <v>39</v>
      </c>
    </row>
    <row r="534" spans="1:8" ht="31.5">
      <c r="A534" s="158" t="s">
        <v>190</v>
      </c>
      <c r="B534" s="159">
        <v>917</v>
      </c>
      <c r="C534" s="160">
        <v>10</v>
      </c>
      <c r="D534" s="160">
        <v>6</v>
      </c>
      <c r="E534" s="114" t="s">
        <v>632</v>
      </c>
      <c r="F534" s="115" t="s">
        <v>191</v>
      </c>
      <c r="G534" s="117">
        <v>39</v>
      </c>
      <c r="H534" s="117">
        <v>39</v>
      </c>
    </row>
    <row r="535" spans="1:8" ht="19.5" customHeight="1">
      <c r="A535" s="158" t="s">
        <v>633</v>
      </c>
      <c r="B535" s="159">
        <v>917</v>
      </c>
      <c r="C535" s="160">
        <v>10</v>
      </c>
      <c r="D535" s="160">
        <v>6</v>
      </c>
      <c r="E535" s="114" t="s">
        <v>634</v>
      </c>
      <c r="F535" s="115" t="s">
        <v>183</v>
      </c>
      <c r="G535" s="117">
        <v>2</v>
      </c>
      <c r="H535" s="117">
        <v>2</v>
      </c>
    </row>
    <row r="536" spans="1:8" ht="31.5">
      <c r="A536" s="158" t="s">
        <v>190</v>
      </c>
      <c r="B536" s="159">
        <v>917</v>
      </c>
      <c r="C536" s="160">
        <v>10</v>
      </c>
      <c r="D536" s="160">
        <v>6</v>
      </c>
      <c r="E536" s="114" t="s">
        <v>634</v>
      </c>
      <c r="F536" s="115" t="s">
        <v>191</v>
      </c>
      <c r="G536" s="117">
        <v>2</v>
      </c>
      <c r="H536" s="117">
        <v>2</v>
      </c>
    </row>
    <row r="537" spans="1:8" ht="31.5">
      <c r="A537" s="158" t="s">
        <v>635</v>
      </c>
      <c r="B537" s="159">
        <v>917</v>
      </c>
      <c r="C537" s="160">
        <v>10</v>
      </c>
      <c r="D537" s="160">
        <v>6</v>
      </c>
      <c r="E537" s="114" t="s">
        <v>636</v>
      </c>
      <c r="F537" s="115" t="s">
        <v>183</v>
      </c>
      <c r="G537" s="117">
        <v>11</v>
      </c>
      <c r="H537" s="117">
        <v>11</v>
      </c>
    </row>
    <row r="538" spans="1:8" ht="31.5">
      <c r="A538" s="158" t="s">
        <v>190</v>
      </c>
      <c r="B538" s="159">
        <v>917</v>
      </c>
      <c r="C538" s="160">
        <v>10</v>
      </c>
      <c r="D538" s="160">
        <v>6</v>
      </c>
      <c r="E538" s="114" t="s">
        <v>636</v>
      </c>
      <c r="F538" s="115" t="s">
        <v>191</v>
      </c>
      <c r="G538" s="117">
        <v>11</v>
      </c>
      <c r="H538" s="117">
        <v>11</v>
      </c>
    </row>
    <row r="539" spans="1:8">
      <c r="A539" s="158" t="s">
        <v>710</v>
      </c>
      <c r="B539" s="159">
        <v>917</v>
      </c>
      <c r="C539" s="160">
        <v>11</v>
      </c>
      <c r="D539" s="160"/>
      <c r="E539" s="114" t="s">
        <v>183</v>
      </c>
      <c r="F539" s="115" t="s">
        <v>183</v>
      </c>
      <c r="G539" s="117">
        <v>500</v>
      </c>
      <c r="H539" s="117">
        <v>500</v>
      </c>
    </row>
    <row r="540" spans="1:8">
      <c r="A540" s="158" t="s">
        <v>568</v>
      </c>
      <c r="B540" s="159">
        <v>917</v>
      </c>
      <c r="C540" s="160">
        <v>11</v>
      </c>
      <c r="D540" s="160">
        <v>1</v>
      </c>
      <c r="E540" s="114" t="s">
        <v>183</v>
      </c>
      <c r="F540" s="115" t="s">
        <v>183</v>
      </c>
      <c r="G540" s="117">
        <v>500</v>
      </c>
      <c r="H540" s="117">
        <v>500</v>
      </c>
    </row>
    <row r="541" spans="1:8" ht="47.25">
      <c r="A541" s="158" t="s">
        <v>552</v>
      </c>
      <c r="B541" s="159">
        <v>917</v>
      </c>
      <c r="C541" s="160">
        <v>11</v>
      </c>
      <c r="D541" s="160">
        <v>1</v>
      </c>
      <c r="E541" s="114" t="s">
        <v>553</v>
      </c>
      <c r="F541" s="115" t="s">
        <v>183</v>
      </c>
      <c r="G541" s="117">
        <v>500</v>
      </c>
      <c r="H541" s="117">
        <v>500</v>
      </c>
    </row>
    <row r="542" spans="1:8" ht="47.25">
      <c r="A542" s="158" t="s">
        <v>562</v>
      </c>
      <c r="B542" s="159">
        <v>917</v>
      </c>
      <c r="C542" s="160">
        <v>11</v>
      </c>
      <c r="D542" s="160">
        <v>1</v>
      </c>
      <c r="E542" s="114" t="s">
        <v>563</v>
      </c>
      <c r="F542" s="115" t="s">
        <v>183</v>
      </c>
      <c r="G542" s="117">
        <v>500</v>
      </c>
      <c r="H542" s="117">
        <v>500</v>
      </c>
    </row>
    <row r="543" spans="1:8" ht="31.5">
      <c r="A543" s="158" t="s">
        <v>564</v>
      </c>
      <c r="B543" s="159">
        <v>917</v>
      </c>
      <c r="C543" s="160">
        <v>11</v>
      </c>
      <c r="D543" s="160">
        <v>1</v>
      </c>
      <c r="E543" s="114" t="s">
        <v>565</v>
      </c>
      <c r="F543" s="115" t="s">
        <v>183</v>
      </c>
      <c r="G543" s="117">
        <v>410</v>
      </c>
      <c r="H543" s="117">
        <v>410</v>
      </c>
    </row>
    <row r="544" spans="1:8" ht="31.5">
      <c r="A544" s="158" t="s">
        <v>566</v>
      </c>
      <c r="B544" s="159">
        <v>917</v>
      </c>
      <c r="C544" s="160">
        <v>11</v>
      </c>
      <c r="D544" s="160">
        <v>1</v>
      </c>
      <c r="E544" s="114" t="s">
        <v>567</v>
      </c>
      <c r="F544" s="115" t="s">
        <v>183</v>
      </c>
      <c r="G544" s="117">
        <v>283</v>
      </c>
      <c r="H544" s="117">
        <v>283</v>
      </c>
    </row>
    <row r="545" spans="1:8" ht="31.5">
      <c r="A545" s="158" t="s">
        <v>190</v>
      </c>
      <c r="B545" s="159">
        <v>917</v>
      </c>
      <c r="C545" s="160">
        <v>11</v>
      </c>
      <c r="D545" s="160">
        <v>1</v>
      </c>
      <c r="E545" s="114" t="s">
        <v>567</v>
      </c>
      <c r="F545" s="115" t="s">
        <v>191</v>
      </c>
      <c r="G545" s="117">
        <v>283</v>
      </c>
      <c r="H545" s="117">
        <v>283</v>
      </c>
    </row>
    <row r="546" spans="1:8" ht="31.5">
      <c r="A546" s="158" t="s">
        <v>569</v>
      </c>
      <c r="B546" s="159">
        <v>917</v>
      </c>
      <c r="C546" s="160">
        <v>11</v>
      </c>
      <c r="D546" s="160">
        <v>1</v>
      </c>
      <c r="E546" s="114" t="s">
        <v>570</v>
      </c>
      <c r="F546" s="115" t="s">
        <v>183</v>
      </c>
      <c r="G546" s="117">
        <v>6</v>
      </c>
      <c r="H546" s="117">
        <v>6</v>
      </c>
    </row>
    <row r="547" spans="1:8" ht="31.5">
      <c r="A547" s="158" t="s">
        <v>190</v>
      </c>
      <c r="B547" s="159">
        <v>917</v>
      </c>
      <c r="C547" s="160">
        <v>11</v>
      </c>
      <c r="D547" s="160">
        <v>1</v>
      </c>
      <c r="E547" s="114" t="s">
        <v>570</v>
      </c>
      <c r="F547" s="115" t="s">
        <v>191</v>
      </c>
      <c r="G547" s="117">
        <v>6</v>
      </c>
      <c r="H547" s="117">
        <v>6</v>
      </c>
    </row>
    <row r="548" spans="1:8" ht="47.25">
      <c r="A548" s="158" t="s">
        <v>571</v>
      </c>
      <c r="B548" s="159">
        <v>917</v>
      </c>
      <c r="C548" s="160">
        <v>11</v>
      </c>
      <c r="D548" s="160">
        <v>1</v>
      </c>
      <c r="E548" s="114" t="s">
        <v>572</v>
      </c>
      <c r="F548" s="115" t="s">
        <v>183</v>
      </c>
      <c r="G548" s="117">
        <v>121</v>
      </c>
      <c r="H548" s="117">
        <v>121</v>
      </c>
    </row>
    <row r="549" spans="1:8" ht="31.5">
      <c r="A549" s="158" t="s">
        <v>190</v>
      </c>
      <c r="B549" s="159">
        <v>917</v>
      </c>
      <c r="C549" s="160">
        <v>11</v>
      </c>
      <c r="D549" s="160">
        <v>1</v>
      </c>
      <c r="E549" s="114" t="s">
        <v>572</v>
      </c>
      <c r="F549" s="115" t="s">
        <v>191</v>
      </c>
      <c r="G549" s="117">
        <v>121</v>
      </c>
      <c r="H549" s="117">
        <v>121</v>
      </c>
    </row>
    <row r="550" spans="1:8" ht="31.5">
      <c r="A550" s="158" t="s">
        <v>573</v>
      </c>
      <c r="B550" s="159">
        <v>917</v>
      </c>
      <c r="C550" s="160">
        <v>11</v>
      </c>
      <c r="D550" s="160">
        <v>1</v>
      </c>
      <c r="E550" s="114" t="s">
        <v>574</v>
      </c>
      <c r="F550" s="115" t="s">
        <v>183</v>
      </c>
      <c r="G550" s="117">
        <v>90</v>
      </c>
      <c r="H550" s="117">
        <v>90</v>
      </c>
    </row>
    <row r="551" spans="1:8" ht="31.5">
      <c r="A551" s="158" t="s">
        <v>575</v>
      </c>
      <c r="B551" s="159">
        <v>917</v>
      </c>
      <c r="C551" s="160">
        <v>11</v>
      </c>
      <c r="D551" s="160">
        <v>1</v>
      </c>
      <c r="E551" s="114" t="s">
        <v>576</v>
      </c>
      <c r="F551" s="115" t="s">
        <v>183</v>
      </c>
      <c r="G551" s="117">
        <v>75</v>
      </c>
      <c r="H551" s="117">
        <v>75</v>
      </c>
    </row>
    <row r="552" spans="1:8" ht="31.5">
      <c r="A552" s="158" t="s">
        <v>190</v>
      </c>
      <c r="B552" s="159">
        <v>917</v>
      </c>
      <c r="C552" s="160">
        <v>11</v>
      </c>
      <c r="D552" s="160">
        <v>1</v>
      </c>
      <c r="E552" s="114" t="s">
        <v>576</v>
      </c>
      <c r="F552" s="115" t="s">
        <v>191</v>
      </c>
      <c r="G552" s="117">
        <v>75</v>
      </c>
      <c r="H552" s="117">
        <v>75</v>
      </c>
    </row>
    <row r="553" spans="1:8" ht="31.5">
      <c r="A553" s="158" t="s">
        <v>577</v>
      </c>
      <c r="B553" s="159">
        <v>917</v>
      </c>
      <c r="C553" s="160">
        <v>11</v>
      </c>
      <c r="D553" s="160">
        <v>1</v>
      </c>
      <c r="E553" s="114" t="s">
        <v>578</v>
      </c>
      <c r="F553" s="115" t="s">
        <v>183</v>
      </c>
      <c r="G553" s="117">
        <v>15</v>
      </c>
      <c r="H553" s="117">
        <v>15</v>
      </c>
    </row>
    <row r="554" spans="1:8" ht="31.5">
      <c r="A554" s="158" t="s">
        <v>190</v>
      </c>
      <c r="B554" s="159">
        <v>917</v>
      </c>
      <c r="C554" s="160">
        <v>11</v>
      </c>
      <c r="D554" s="160">
        <v>1</v>
      </c>
      <c r="E554" s="114" t="s">
        <v>578</v>
      </c>
      <c r="F554" s="115" t="s">
        <v>191</v>
      </c>
      <c r="G554" s="117">
        <v>15</v>
      </c>
      <c r="H554" s="117">
        <v>15</v>
      </c>
    </row>
    <row r="555" spans="1:8" s="107" customFormat="1" ht="31.5">
      <c r="A555" s="155" t="s">
        <v>725</v>
      </c>
      <c r="B555" s="156">
        <v>918</v>
      </c>
      <c r="C555" s="157"/>
      <c r="D555" s="157"/>
      <c r="E555" s="109" t="s">
        <v>183</v>
      </c>
      <c r="F555" s="110" t="s">
        <v>183</v>
      </c>
      <c r="G555" s="112">
        <v>36974.199999999997</v>
      </c>
      <c r="H555" s="112">
        <v>31651.200000000001</v>
      </c>
    </row>
    <row r="556" spans="1:8" ht="31.5">
      <c r="A556" s="158" t="s">
        <v>703</v>
      </c>
      <c r="B556" s="159">
        <v>918</v>
      </c>
      <c r="C556" s="160">
        <v>3</v>
      </c>
      <c r="D556" s="160"/>
      <c r="E556" s="114" t="s">
        <v>183</v>
      </c>
      <c r="F556" s="115" t="s">
        <v>183</v>
      </c>
      <c r="G556" s="117">
        <v>4680.8</v>
      </c>
      <c r="H556" s="117">
        <v>4762.3</v>
      </c>
    </row>
    <row r="557" spans="1:8" ht="31.5">
      <c r="A557" s="158" t="s">
        <v>550</v>
      </c>
      <c r="B557" s="159">
        <v>918</v>
      </c>
      <c r="C557" s="160">
        <v>3</v>
      </c>
      <c r="D557" s="160">
        <v>14</v>
      </c>
      <c r="E557" s="114" t="s">
        <v>183</v>
      </c>
      <c r="F557" s="115" t="s">
        <v>183</v>
      </c>
      <c r="G557" s="117">
        <v>4680.8</v>
      </c>
      <c r="H557" s="117">
        <v>4762.3</v>
      </c>
    </row>
    <row r="558" spans="1:8" ht="47.25">
      <c r="A558" s="158" t="s">
        <v>511</v>
      </c>
      <c r="B558" s="159">
        <v>918</v>
      </c>
      <c r="C558" s="160">
        <v>3</v>
      </c>
      <c r="D558" s="160">
        <v>14</v>
      </c>
      <c r="E558" s="114" t="s">
        <v>512</v>
      </c>
      <c r="F558" s="115" t="s">
        <v>183</v>
      </c>
      <c r="G558" s="117">
        <v>4680.8</v>
      </c>
      <c r="H558" s="117">
        <v>4762.3</v>
      </c>
    </row>
    <row r="559" spans="1:8" ht="31.5">
      <c r="A559" s="158" t="s">
        <v>532</v>
      </c>
      <c r="B559" s="159">
        <v>918</v>
      </c>
      <c r="C559" s="160">
        <v>3</v>
      </c>
      <c r="D559" s="160">
        <v>14</v>
      </c>
      <c r="E559" s="114" t="s">
        <v>533</v>
      </c>
      <c r="F559" s="115" t="s">
        <v>183</v>
      </c>
      <c r="G559" s="117">
        <v>4680.8</v>
      </c>
      <c r="H559" s="117">
        <v>4762.3</v>
      </c>
    </row>
    <row r="560" spans="1:8" ht="46.5" customHeight="1">
      <c r="A560" s="158" t="s">
        <v>546</v>
      </c>
      <c r="B560" s="159">
        <v>918</v>
      </c>
      <c r="C560" s="160">
        <v>3</v>
      </c>
      <c r="D560" s="160">
        <v>14</v>
      </c>
      <c r="E560" s="114" t="s">
        <v>547</v>
      </c>
      <c r="F560" s="115" t="s">
        <v>183</v>
      </c>
      <c r="G560" s="117">
        <v>4680.8</v>
      </c>
      <c r="H560" s="117">
        <v>4762.3</v>
      </c>
    </row>
    <row r="561" spans="1:8">
      <c r="A561" s="158" t="s">
        <v>200</v>
      </c>
      <c r="B561" s="159">
        <v>918</v>
      </c>
      <c r="C561" s="160">
        <v>3</v>
      </c>
      <c r="D561" s="160">
        <v>14</v>
      </c>
      <c r="E561" s="114" t="s">
        <v>549</v>
      </c>
      <c r="F561" s="115" t="s">
        <v>183</v>
      </c>
      <c r="G561" s="117">
        <v>3217.8</v>
      </c>
      <c r="H561" s="117">
        <v>3387.3</v>
      </c>
    </row>
    <row r="562" spans="1:8" ht="63">
      <c r="A562" s="158" t="s">
        <v>206</v>
      </c>
      <c r="B562" s="159">
        <v>918</v>
      </c>
      <c r="C562" s="160">
        <v>3</v>
      </c>
      <c r="D562" s="160">
        <v>14</v>
      </c>
      <c r="E562" s="114" t="s">
        <v>549</v>
      </c>
      <c r="F562" s="115" t="s">
        <v>207</v>
      </c>
      <c r="G562" s="117">
        <v>2384.5</v>
      </c>
      <c r="H562" s="117">
        <v>2595.5</v>
      </c>
    </row>
    <row r="563" spans="1:8" ht="31.5">
      <c r="A563" s="158" t="s">
        <v>190</v>
      </c>
      <c r="B563" s="159">
        <v>918</v>
      </c>
      <c r="C563" s="160">
        <v>3</v>
      </c>
      <c r="D563" s="160">
        <v>14</v>
      </c>
      <c r="E563" s="114" t="s">
        <v>549</v>
      </c>
      <c r="F563" s="115" t="s">
        <v>191</v>
      </c>
      <c r="G563" s="117">
        <v>833.3</v>
      </c>
      <c r="H563" s="117">
        <v>791.8</v>
      </c>
    </row>
    <row r="564" spans="1:8" ht="141.75" customHeight="1">
      <c r="A564" s="158" t="s">
        <v>256</v>
      </c>
      <c r="B564" s="159">
        <v>918</v>
      </c>
      <c r="C564" s="160">
        <v>3</v>
      </c>
      <c r="D564" s="160">
        <v>14</v>
      </c>
      <c r="E564" s="114" t="s">
        <v>551</v>
      </c>
      <c r="F564" s="115" t="s">
        <v>183</v>
      </c>
      <c r="G564" s="117">
        <v>1463</v>
      </c>
      <c r="H564" s="117">
        <v>1375</v>
      </c>
    </row>
    <row r="565" spans="1:8" ht="63">
      <c r="A565" s="158" t="s">
        <v>206</v>
      </c>
      <c r="B565" s="159">
        <v>918</v>
      </c>
      <c r="C565" s="160">
        <v>3</v>
      </c>
      <c r="D565" s="160">
        <v>14</v>
      </c>
      <c r="E565" s="114" t="s">
        <v>551</v>
      </c>
      <c r="F565" s="115" t="s">
        <v>207</v>
      </c>
      <c r="G565" s="117">
        <v>1463</v>
      </c>
      <c r="H565" s="117">
        <v>1375</v>
      </c>
    </row>
    <row r="566" spans="1:8">
      <c r="A566" s="158" t="s">
        <v>704</v>
      </c>
      <c r="B566" s="159">
        <v>918</v>
      </c>
      <c r="C566" s="160">
        <v>4</v>
      </c>
      <c r="D566" s="160"/>
      <c r="E566" s="114" t="s">
        <v>183</v>
      </c>
      <c r="F566" s="115" t="s">
        <v>183</v>
      </c>
      <c r="G566" s="117">
        <v>226.8</v>
      </c>
      <c r="H566" s="117">
        <v>237.7</v>
      </c>
    </row>
    <row r="567" spans="1:8">
      <c r="A567" s="158" t="s">
        <v>521</v>
      </c>
      <c r="B567" s="159">
        <v>918</v>
      </c>
      <c r="C567" s="160">
        <v>4</v>
      </c>
      <c r="D567" s="160">
        <v>9</v>
      </c>
      <c r="E567" s="114" t="s">
        <v>183</v>
      </c>
      <c r="F567" s="115" t="s">
        <v>183</v>
      </c>
      <c r="G567" s="117">
        <v>226.8</v>
      </c>
      <c r="H567" s="117">
        <v>237.7</v>
      </c>
    </row>
    <row r="568" spans="1:8" ht="47.25">
      <c r="A568" s="158" t="s">
        <v>511</v>
      </c>
      <c r="B568" s="159">
        <v>918</v>
      </c>
      <c r="C568" s="160">
        <v>4</v>
      </c>
      <c r="D568" s="160">
        <v>9</v>
      </c>
      <c r="E568" s="114" t="s">
        <v>512</v>
      </c>
      <c r="F568" s="115" t="s">
        <v>183</v>
      </c>
      <c r="G568" s="117">
        <v>226.8</v>
      </c>
      <c r="H568" s="117">
        <v>237.7</v>
      </c>
    </row>
    <row r="569" spans="1:8" ht="47.25">
      <c r="A569" s="158" t="s">
        <v>513</v>
      </c>
      <c r="B569" s="159">
        <v>918</v>
      </c>
      <c r="C569" s="160">
        <v>4</v>
      </c>
      <c r="D569" s="160">
        <v>9</v>
      </c>
      <c r="E569" s="114" t="s">
        <v>514</v>
      </c>
      <c r="F569" s="115" t="s">
        <v>183</v>
      </c>
      <c r="G569" s="117">
        <v>226.8</v>
      </c>
      <c r="H569" s="117">
        <v>237.7</v>
      </c>
    </row>
    <row r="570" spans="1:8" ht="47.25">
      <c r="A570" s="158" t="s">
        <v>515</v>
      </c>
      <c r="B570" s="159">
        <v>918</v>
      </c>
      <c r="C570" s="160">
        <v>4</v>
      </c>
      <c r="D570" s="160">
        <v>9</v>
      </c>
      <c r="E570" s="114" t="s">
        <v>516</v>
      </c>
      <c r="F570" s="115" t="s">
        <v>183</v>
      </c>
      <c r="G570" s="117">
        <v>226.8</v>
      </c>
      <c r="H570" s="117">
        <v>237.7</v>
      </c>
    </row>
    <row r="571" spans="1:8">
      <c r="A571" s="158" t="s">
        <v>519</v>
      </c>
      <c r="B571" s="159">
        <v>918</v>
      </c>
      <c r="C571" s="160">
        <v>4</v>
      </c>
      <c r="D571" s="160">
        <v>9</v>
      </c>
      <c r="E571" s="114" t="s">
        <v>520</v>
      </c>
      <c r="F571" s="115" t="s">
        <v>183</v>
      </c>
      <c r="G571" s="117">
        <v>226.8</v>
      </c>
      <c r="H571" s="117">
        <v>237.7</v>
      </c>
    </row>
    <row r="572" spans="1:8" ht="31.5">
      <c r="A572" s="158" t="s">
        <v>190</v>
      </c>
      <c r="B572" s="159">
        <v>918</v>
      </c>
      <c r="C572" s="160">
        <v>4</v>
      </c>
      <c r="D572" s="160">
        <v>9</v>
      </c>
      <c r="E572" s="114" t="s">
        <v>520</v>
      </c>
      <c r="F572" s="115" t="s">
        <v>191</v>
      </c>
      <c r="G572" s="117">
        <v>226.8</v>
      </c>
      <c r="H572" s="117">
        <v>237.7</v>
      </c>
    </row>
    <row r="573" spans="1:8">
      <c r="A573" s="158" t="s">
        <v>705</v>
      </c>
      <c r="B573" s="159">
        <v>918</v>
      </c>
      <c r="C573" s="160">
        <v>5</v>
      </c>
      <c r="D573" s="160"/>
      <c r="E573" s="114" t="s">
        <v>183</v>
      </c>
      <c r="F573" s="115" t="s">
        <v>183</v>
      </c>
      <c r="G573" s="117">
        <v>6488.6</v>
      </c>
      <c r="H573" s="117">
        <v>6573.2</v>
      </c>
    </row>
    <row r="574" spans="1:8" ht="18.75" customHeight="1">
      <c r="A574" s="158" t="s">
        <v>378</v>
      </c>
      <c r="B574" s="159">
        <v>918</v>
      </c>
      <c r="C574" s="160">
        <v>5</v>
      </c>
      <c r="D574" s="160">
        <v>5</v>
      </c>
      <c r="E574" s="114" t="s">
        <v>183</v>
      </c>
      <c r="F574" s="115" t="s">
        <v>183</v>
      </c>
      <c r="G574" s="117">
        <v>6488.6</v>
      </c>
      <c r="H574" s="117">
        <v>6573.2</v>
      </c>
    </row>
    <row r="575" spans="1:8" ht="47.25">
      <c r="A575" s="158" t="s">
        <v>343</v>
      </c>
      <c r="B575" s="159">
        <v>918</v>
      </c>
      <c r="C575" s="160">
        <v>5</v>
      </c>
      <c r="D575" s="160">
        <v>5</v>
      </c>
      <c r="E575" s="114" t="s">
        <v>344</v>
      </c>
      <c r="F575" s="115" t="s">
        <v>183</v>
      </c>
      <c r="G575" s="117">
        <v>6488.6</v>
      </c>
      <c r="H575" s="117">
        <v>6573.2</v>
      </c>
    </row>
    <row r="576" spans="1:8" ht="47.25">
      <c r="A576" s="158" t="s">
        <v>373</v>
      </c>
      <c r="B576" s="159">
        <v>918</v>
      </c>
      <c r="C576" s="160">
        <v>5</v>
      </c>
      <c r="D576" s="160">
        <v>5</v>
      </c>
      <c r="E576" s="114" t="s">
        <v>374</v>
      </c>
      <c r="F576" s="115" t="s">
        <v>183</v>
      </c>
      <c r="G576" s="117">
        <v>6488.6</v>
      </c>
      <c r="H576" s="117">
        <v>6573.2</v>
      </c>
    </row>
    <row r="577" spans="1:8" ht="31.5">
      <c r="A577" s="158" t="s">
        <v>375</v>
      </c>
      <c r="B577" s="159">
        <v>918</v>
      </c>
      <c r="C577" s="160">
        <v>5</v>
      </c>
      <c r="D577" s="160">
        <v>5</v>
      </c>
      <c r="E577" s="114" t="s">
        <v>376</v>
      </c>
      <c r="F577" s="115" t="s">
        <v>183</v>
      </c>
      <c r="G577" s="117">
        <v>5544</v>
      </c>
      <c r="H577" s="117">
        <v>5628.6</v>
      </c>
    </row>
    <row r="578" spans="1:8" ht="31.5">
      <c r="A578" s="158" t="s">
        <v>271</v>
      </c>
      <c r="B578" s="159">
        <v>918</v>
      </c>
      <c r="C578" s="160">
        <v>5</v>
      </c>
      <c r="D578" s="160">
        <v>5</v>
      </c>
      <c r="E578" s="114" t="s">
        <v>377</v>
      </c>
      <c r="F578" s="115" t="s">
        <v>183</v>
      </c>
      <c r="G578" s="117">
        <v>3694</v>
      </c>
      <c r="H578" s="117">
        <v>3892.6</v>
      </c>
    </row>
    <row r="579" spans="1:8" ht="63">
      <c r="A579" s="158" t="s">
        <v>206</v>
      </c>
      <c r="B579" s="159">
        <v>918</v>
      </c>
      <c r="C579" s="160">
        <v>5</v>
      </c>
      <c r="D579" s="160">
        <v>5</v>
      </c>
      <c r="E579" s="114" t="s">
        <v>377</v>
      </c>
      <c r="F579" s="115" t="s">
        <v>207</v>
      </c>
      <c r="G579" s="117">
        <v>3589.1</v>
      </c>
      <c r="H579" s="117">
        <v>3869.1</v>
      </c>
    </row>
    <row r="580" spans="1:8" ht="31.5">
      <c r="A580" s="158" t="s">
        <v>190</v>
      </c>
      <c r="B580" s="159">
        <v>918</v>
      </c>
      <c r="C580" s="160">
        <v>5</v>
      </c>
      <c r="D580" s="160">
        <v>5</v>
      </c>
      <c r="E580" s="114" t="s">
        <v>377</v>
      </c>
      <c r="F580" s="115" t="s">
        <v>191</v>
      </c>
      <c r="G580" s="117">
        <v>104.9</v>
      </c>
      <c r="H580" s="117">
        <v>23.5</v>
      </c>
    </row>
    <row r="581" spans="1:8" ht="141.75" customHeight="1">
      <c r="A581" s="158" t="s">
        <v>256</v>
      </c>
      <c r="B581" s="159">
        <v>918</v>
      </c>
      <c r="C581" s="160">
        <v>5</v>
      </c>
      <c r="D581" s="160">
        <v>5</v>
      </c>
      <c r="E581" s="114" t="s">
        <v>379</v>
      </c>
      <c r="F581" s="115" t="s">
        <v>183</v>
      </c>
      <c r="G581" s="117">
        <v>1850</v>
      </c>
      <c r="H581" s="117">
        <v>1736</v>
      </c>
    </row>
    <row r="582" spans="1:8" ht="63">
      <c r="A582" s="158" t="s">
        <v>206</v>
      </c>
      <c r="B582" s="159">
        <v>918</v>
      </c>
      <c r="C582" s="160">
        <v>5</v>
      </c>
      <c r="D582" s="160">
        <v>5</v>
      </c>
      <c r="E582" s="114" t="s">
        <v>379</v>
      </c>
      <c r="F582" s="115" t="s">
        <v>207</v>
      </c>
      <c r="G582" s="117">
        <v>1850</v>
      </c>
      <c r="H582" s="117">
        <v>1736</v>
      </c>
    </row>
    <row r="583" spans="1:8" ht="31.5">
      <c r="A583" s="158" t="s">
        <v>380</v>
      </c>
      <c r="B583" s="159">
        <v>918</v>
      </c>
      <c r="C583" s="160">
        <v>5</v>
      </c>
      <c r="D583" s="160">
        <v>5</v>
      </c>
      <c r="E583" s="114" t="s">
        <v>381</v>
      </c>
      <c r="F583" s="115" t="s">
        <v>183</v>
      </c>
      <c r="G583" s="117">
        <v>944.6</v>
      </c>
      <c r="H583" s="117">
        <v>944.6</v>
      </c>
    </row>
    <row r="584" spans="1:8" ht="47.25">
      <c r="A584" s="158" t="s">
        <v>382</v>
      </c>
      <c r="B584" s="159">
        <v>918</v>
      </c>
      <c r="C584" s="160">
        <v>5</v>
      </c>
      <c r="D584" s="160">
        <v>5</v>
      </c>
      <c r="E584" s="114" t="s">
        <v>383</v>
      </c>
      <c r="F584" s="115" t="s">
        <v>183</v>
      </c>
      <c r="G584" s="117">
        <v>944.6</v>
      </c>
      <c r="H584" s="117">
        <v>944.6</v>
      </c>
    </row>
    <row r="585" spans="1:8" ht="63">
      <c r="A585" s="158" t="s">
        <v>206</v>
      </c>
      <c r="B585" s="159">
        <v>918</v>
      </c>
      <c r="C585" s="160">
        <v>5</v>
      </c>
      <c r="D585" s="160">
        <v>5</v>
      </c>
      <c r="E585" s="114" t="s">
        <v>383</v>
      </c>
      <c r="F585" s="115" t="s">
        <v>207</v>
      </c>
      <c r="G585" s="117">
        <v>899.6</v>
      </c>
      <c r="H585" s="117">
        <v>899.6</v>
      </c>
    </row>
    <row r="586" spans="1:8" ht="31.5">
      <c r="A586" s="158" t="s">
        <v>190</v>
      </c>
      <c r="B586" s="159">
        <v>918</v>
      </c>
      <c r="C586" s="160">
        <v>5</v>
      </c>
      <c r="D586" s="160">
        <v>5</v>
      </c>
      <c r="E586" s="114" t="s">
        <v>383</v>
      </c>
      <c r="F586" s="115" t="s">
        <v>191</v>
      </c>
      <c r="G586" s="117">
        <v>45</v>
      </c>
      <c r="H586" s="117">
        <v>45</v>
      </c>
    </row>
    <row r="587" spans="1:8">
      <c r="A587" s="158" t="s">
        <v>706</v>
      </c>
      <c r="B587" s="159">
        <v>918</v>
      </c>
      <c r="C587" s="160">
        <v>7</v>
      </c>
      <c r="D587" s="160"/>
      <c r="E587" s="114" t="s">
        <v>183</v>
      </c>
      <c r="F587" s="115" t="s">
        <v>183</v>
      </c>
      <c r="G587" s="117">
        <v>9878</v>
      </c>
      <c r="H587" s="117">
        <v>9878</v>
      </c>
    </row>
    <row r="588" spans="1:8">
      <c r="A588" s="158" t="s">
        <v>213</v>
      </c>
      <c r="B588" s="159">
        <v>918</v>
      </c>
      <c r="C588" s="160">
        <v>7</v>
      </c>
      <c r="D588" s="160">
        <v>2</v>
      </c>
      <c r="E588" s="114" t="s">
        <v>183</v>
      </c>
      <c r="F588" s="115" t="s">
        <v>183</v>
      </c>
      <c r="G588" s="117">
        <v>9870</v>
      </c>
      <c r="H588" s="117">
        <v>9870</v>
      </c>
    </row>
    <row r="589" spans="1:8" ht="47.25">
      <c r="A589" s="158" t="s">
        <v>343</v>
      </c>
      <c r="B589" s="159">
        <v>918</v>
      </c>
      <c r="C589" s="160">
        <v>7</v>
      </c>
      <c r="D589" s="160">
        <v>2</v>
      </c>
      <c r="E589" s="114" t="s">
        <v>344</v>
      </c>
      <c r="F589" s="115" t="s">
        <v>183</v>
      </c>
      <c r="G589" s="117">
        <v>9870</v>
      </c>
      <c r="H589" s="117">
        <v>9870</v>
      </c>
    </row>
    <row r="590" spans="1:8" ht="47.25">
      <c r="A590" s="158" t="s">
        <v>345</v>
      </c>
      <c r="B590" s="159">
        <v>918</v>
      </c>
      <c r="C590" s="160">
        <v>7</v>
      </c>
      <c r="D590" s="160">
        <v>2</v>
      </c>
      <c r="E590" s="114" t="s">
        <v>346</v>
      </c>
      <c r="F590" s="115" t="s">
        <v>183</v>
      </c>
      <c r="G590" s="117">
        <v>9870</v>
      </c>
      <c r="H590" s="117">
        <v>9870</v>
      </c>
    </row>
    <row r="591" spans="1:8" ht="47.25">
      <c r="A591" s="158" t="s">
        <v>347</v>
      </c>
      <c r="B591" s="159">
        <v>918</v>
      </c>
      <c r="C591" s="160">
        <v>7</v>
      </c>
      <c r="D591" s="160">
        <v>2</v>
      </c>
      <c r="E591" s="114" t="s">
        <v>348</v>
      </c>
      <c r="F591" s="115" t="s">
        <v>183</v>
      </c>
      <c r="G591" s="117">
        <v>9870</v>
      </c>
      <c r="H591" s="117">
        <v>9870</v>
      </c>
    </row>
    <row r="592" spans="1:8" ht="31.5">
      <c r="A592" s="158" t="s">
        <v>349</v>
      </c>
      <c r="B592" s="159">
        <v>918</v>
      </c>
      <c r="C592" s="160">
        <v>7</v>
      </c>
      <c r="D592" s="160">
        <v>2</v>
      </c>
      <c r="E592" s="114" t="s">
        <v>350</v>
      </c>
      <c r="F592" s="115" t="s">
        <v>183</v>
      </c>
      <c r="G592" s="117">
        <v>870</v>
      </c>
      <c r="H592" s="117">
        <v>870</v>
      </c>
    </row>
    <row r="593" spans="1:8" ht="31.5">
      <c r="A593" s="158" t="s">
        <v>351</v>
      </c>
      <c r="B593" s="159">
        <v>918</v>
      </c>
      <c r="C593" s="160">
        <v>7</v>
      </c>
      <c r="D593" s="160">
        <v>2</v>
      </c>
      <c r="E593" s="114" t="s">
        <v>350</v>
      </c>
      <c r="F593" s="115" t="s">
        <v>352</v>
      </c>
      <c r="G593" s="117">
        <v>870</v>
      </c>
      <c r="H593" s="117">
        <v>870</v>
      </c>
    </row>
    <row r="594" spans="1:8" ht="63">
      <c r="A594" s="158" t="s">
        <v>686</v>
      </c>
      <c r="B594" s="159">
        <v>918</v>
      </c>
      <c r="C594" s="160">
        <v>7</v>
      </c>
      <c r="D594" s="160">
        <v>2</v>
      </c>
      <c r="E594" s="114" t="s">
        <v>687</v>
      </c>
      <c r="F594" s="115" t="s">
        <v>183</v>
      </c>
      <c r="G594" s="117">
        <v>9000</v>
      </c>
      <c r="H594" s="117">
        <v>9000</v>
      </c>
    </row>
    <row r="595" spans="1:8" ht="31.5">
      <c r="A595" s="158" t="s">
        <v>351</v>
      </c>
      <c r="B595" s="159">
        <v>918</v>
      </c>
      <c r="C595" s="160">
        <v>7</v>
      </c>
      <c r="D595" s="160">
        <v>2</v>
      </c>
      <c r="E595" s="114" t="s">
        <v>687</v>
      </c>
      <c r="F595" s="115" t="s">
        <v>352</v>
      </c>
      <c r="G595" s="117">
        <v>9000</v>
      </c>
      <c r="H595" s="117">
        <v>9000</v>
      </c>
    </row>
    <row r="596" spans="1:8" ht="31.5">
      <c r="A596" s="158" t="s">
        <v>199</v>
      </c>
      <c r="B596" s="159">
        <v>918</v>
      </c>
      <c r="C596" s="160">
        <v>7</v>
      </c>
      <c r="D596" s="160">
        <v>5</v>
      </c>
      <c r="E596" s="114" t="s">
        <v>183</v>
      </c>
      <c r="F596" s="115" t="s">
        <v>183</v>
      </c>
      <c r="G596" s="117">
        <v>8</v>
      </c>
      <c r="H596" s="117">
        <v>8</v>
      </c>
    </row>
    <row r="597" spans="1:8" ht="47.25">
      <c r="A597" s="158" t="s">
        <v>511</v>
      </c>
      <c r="B597" s="159">
        <v>918</v>
      </c>
      <c r="C597" s="160">
        <v>7</v>
      </c>
      <c r="D597" s="160">
        <v>5</v>
      </c>
      <c r="E597" s="114" t="s">
        <v>512</v>
      </c>
      <c r="F597" s="115" t="s">
        <v>183</v>
      </c>
      <c r="G597" s="117">
        <v>8</v>
      </c>
      <c r="H597" s="117">
        <v>8</v>
      </c>
    </row>
    <row r="598" spans="1:8" ht="31.5">
      <c r="A598" s="158" t="s">
        <v>532</v>
      </c>
      <c r="B598" s="159">
        <v>918</v>
      </c>
      <c r="C598" s="160">
        <v>7</v>
      </c>
      <c r="D598" s="160">
        <v>5</v>
      </c>
      <c r="E598" s="114" t="s">
        <v>533</v>
      </c>
      <c r="F598" s="115" t="s">
        <v>183</v>
      </c>
      <c r="G598" s="117">
        <v>8</v>
      </c>
      <c r="H598" s="117">
        <v>8</v>
      </c>
    </row>
    <row r="599" spans="1:8" ht="48" customHeight="1">
      <c r="A599" s="158" t="s">
        <v>546</v>
      </c>
      <c r="B599" s="159">
        <v>918</v>
      </c>
      <c r="C599" s="160">
        <v>7</v>
      </c>
      <c r="D599" s="160">
        <v>5</v>
      </c>
      <c r="E599" s="114" t="s">
        <v>547</v>
      </c>
      <c r="F599" s="115" t="s">
        <v>183</v>
      </c>
      <c r="G599" s="117">
        <v>8</v>
      </c>
      <c r="H599" s="117">
        <v>8</v>
      </c>
    </row>
    <row r="600" spans="1:8" ht="31.5">
      <c r="A600" s="158" t="s">
        <v>197</v>
      </c>
      <c r="B600" s="159">
        <v>918</v>
      </c>
      <c r="C600" s="160">
        <v>7</v>
      </c>
      <c r="D600" s="160">
        <v>5</v>
      </c>
      <c r="E600" s="114" t="s">
        <v>548</v>
      </c>
      <c r="F600" s="115" t="s">
        <v>183</v>
      </c>
      <c r="G600" s="117">
        <v>8</v>
      </c>
      <c r="H600" s="117">
        <v>8</v>
      </c>
    </row>
    <row r="601" spans="1:8" ht="31.5">
      <c r="A601" s="158" t="s">
        <v>190</v>
      </c>
      <c r="B601" s="159">
        <v>918</v>
      </c>
      <c r="C601" s="160">
        <v>7</v>
      </c>
      <c r="D601" s="160">
        <v>5</v>
      </c>
      <c r="E601" s="114" t="s">
        <v>548</v>
      </c>
      <c r="F601" s="115" t="s">
        <v>191</v>
      </c>
      <c r="G601" s="117">
        <v>8</v>
      </c>
      <c r="H601" s="117">
        <v>8</v>
      </c>
    </row>
    <row r="602" spans="1:8">
      <c r="A602" s="158" t="s">
        <v>709</v>
      </c>
      <c r="B602" s="159">
        <v>918</v>
      </c>
      <c r="C602" s="160">
        <v>10</v>
      </c>
      <c r="D602" s="160"/>
      <c r="E602" s="114" t="s">
        <v>183</v>
      </c>
      <c r="F602" s="115" t="s">
        <v>183</v>
      </c>
      <c r="G602" s="117">
        <v>10200</v>
      </c>
      <c r="H602" s="117">
        <v>10200</v>
      </c>
    </row>
    <row r="603" spans="1:8">
      <c r="A603" s="158" t="s">
        <v>384</v>
      </c>
      <c r="B603" s="159">
        <v>918</v>
      </c>
      <c r="C603" s="160">
        <v>10</v>
      </c>
      <c r="D603" s="160">
        <v>3</v>
      </c>
      <c r="E603" s="114" t="s">
        <v>183</v>
      </c>
      <c r="F603" s="115" t="s">
        <v>183</v>
      </c>
      <c r="G603" s="117">
        <v>10200</v>
      </c>
      <c r="H603" s="117">
        <v>10200</v>
      </c>
    </row>
    <row r="604" spans="1:8" ht="47.25">
      <c r="A604" s="158" t="s">
        <v>343</v>
      </c>
      <c r="B604" s="159">
        <v>918</v>
      </c>
      <c r="C604" s="160">
        <v>10</v>
      </c>
      <c r="D604" s="160">
        <v>3</v>
      </c>
      <c r="E604" s="114" t="s">
        <v>344</v>
      </c>
      <c r="F604" s="115" t="s">
        <v>183</v>
      </c>
      <c r="G604" s="117">
        <v>10200</v>
      </c>
      <c r="H604" s="117">
        <v>10200</v>
      </c>
    </row>
    <row r="605" spans="1:8" ht="47.25">
      <c r="A605" s="158" t="s">
        <v>373</v>
      </c>
      <c r="B605" s="159">
        <v>918</v>
      </c>
      <c r="C605" s="160">
        <v>10</v>
      </c>
      <c r="D605" s="160">
        <v>3</v>
      </c>
      <c r="E605" s="114" t="s">
        <v>374</v>
      </c>
      <c r="F605" s="115" t="s">
        <v>183</v>
      </c>
      <c r="G605" s="117">
        <v>10200</v>
      </c>
      <c r="H605" s="117">
        <v>10200</v>
      </c>
    </row>
    <row r="606" spans="1:8" ht="31.5">
      <c r="A606" s="158" t="s">
        <v>380</v>
      </c>
      <c r="B606" s="159">
        <v>918</v>
      </c>
      <c r="C606" s="160">
        <v>10</v>
      </c>
      <c r="D606" s="160">
        <v>3</v>
      </c>
      <c r="E606" s="114" t="s">
        <v>381</v>
      </c>
      <c r="F606" s="115" t="s">
        <v>183</v>
      </c>
      <c r="G606" s="117">
        <v>10200</v>
      </c>
      <c r="H606" s="117">
        <v>10200</v>
      </c>
    </row>
    <row r="607" spans="1:8" ht="47.25">
      <c r="A607" s="158" t="s">
        <v>382</v>
      </c>
      <c r="B607" s="159">
        <v>918</v>
      </c>
      <c r="C607" s="160">
        <v>10</v>
      </c>
      <c r="D607" s="160">
        <v>3</v>
      </c>
      <c r="E607" s="114" t="s">
        <v>383</v>
      </c>
      <c r="F607" s="115" t="s">
        <v>183</v>
      </c>
      <c r="G607" s="117">
        <v>10200</v>
      </c>
      <c r="H607" s="117">
        <v>10200</v>
      </c>
    </row>
    <row r="608" spans="1:8" ht="31.5">
      <c r="A608" s="158" t="s">
        <v>190</v>
      </c>
      <c r="B608" s="159">
        <v>918</v>
      </c>
      <c r="C608" s="160">
        <v>10</v>
      </c>
      <c r="D608" s="160">
        <v>3</v>
      </c>
      <c r="E608" s="114" t="s">
        <v>383</v>
      </c>
      <c r="F608" s="115" t="s">
        <v>191</v>
      </c>
      <c r="G608" s="117">
        <v>230</v>
      </c>
      <c r="H608" s="117">
        <v>230</v>
      </c>
    </row>
    <row r="609" spans="1:8">
      <c r="A609" s="158" t="s">
        <v>284</v>
      </c>
      <c r="B609" s="159">
        <v>918</v>
      </c>
      <c r="C609" s="160">
        <v>10</v>
      </c>
      <c r="D609" s="160">
        <v>3</v>
      </c>
      <c r="E609" s="114" t="s">
        <v>383</v>
      </c>
      <c r="F609" s="115" t="s">
        <v>285</v>
      </c>
      <c r="G609" s="117">
        <v>9970</v>
      </c>
      <c r="H609" s="117">
        <v>9970</v>
      </c>
    </row>
    <row r="610" spans="1:8">
      <c r="A610" s="158" t="s">
        <v>710</v>
      </c>
      <c r="B610" s="159">
        <v>918</v>
      </c>
      <c r="C610" s="160">
        <v>11</v>
      </c>
      <c r="D610" s="160"/>
      <c r="E610" s="114" t="s">
        <v>183</v>
      </c>
      <c r="F610" s="115" t="s">
        <v>183</v>
      </c>
      <c r="G610" s="117">
        <v>5500</v>
      </c>
      <c r="H610" s="117">
        <v>0</v>
      </c>
    </row>
    <row r="611" spans="1:8">
      <c r="A611" s="158" t="s">
        <v>568</v>
      </c>
      <c r="B611" s="159">
        <v>918</v>
      </c>
      <c r="C611" s="160">
        <v>11</v>
      </c>
      <c r="D611" s="160">
        <v>1</v>
      </c>
      <c r="E611" s="114" t="s">
        <v>183</v>
      </c>
      <c r="F611" s="115" t="s">
        <v>183</v>
      </c>
      <c r="G611" s="117">
        <v>5500</v>
      </c>
      <c r="H611" s="117">
        <v>0</v>
      </c>
    </row>
    <row r="612" spans="1:8" ht="47.25">
      <c r="A612" s="158" t="s">
        <v>552</v>
      </c>
      <c r="B612" s="159">
        <v>918</v>
      </c>
      <c r="C612" s="160">
        <v>11</v>
      </c>
      <c r="D612" s="160">
        <v>1</v>
      </c>
      <c r="E612" s="114" t="s">
        <v>553</v>
      </c>
      <c r="F612" s="115" t="s">
        <v>183</v>
      </c>
      <c r="G612" s="117">
        <v>5500</v>
      </c>
      <c r="H612" s="117">
        <v>0</v>
      </c>
    </row>
    <row r="613" spans="1:8" ht="47.25">
      <c r="A613" s="158" t="s">
        <v>562</v>
      </c>
      <c r="B613" s="159">
        <v>918</v>
      </c>
      <c r="C613" s="160">
        <v>11</v>
      </c>
      <c r="D613" s="160">
        <v>1</v>
      </c>
      <c r="E613" s="114" t="s">
        <v>563</v>
      </c>
      <c r="F613" s="115" t="s">
        <v>183</v>
      </c>
      <c r="G613" s="117">
        <v>5500</v>
      </c>
      <c r="H613" s="117">
        <v>0</v>
      </c>
    </row>
    <row r="614" spans="1:8" ht="31.5">
      <c r="A614" s="158" t="s">
        <v>573</v>
      </c>
      <c r="B614" s="159">
        <v>918</v>
      </c>
      <c r="C614" s="160">
        <v>11</v>
      </c>
      <c r="D614" s="160">
        <v>1</v>
      </c>
      <c r="E614" s="114" t="s">
        <v>574</v>
      </c>
      <c r="F614" s="115" t="s">
        <v>183</v>
      </c>
      <c r="G614" s="117">
        <v>5500</v>
      </c>
      <c r="H614" s="117">
        <v>0</v>
      </c>
    </row>
    <row r="615" spans="1:8" ht="124.5" customHeight="1">
      <c r="A615" s="158" t="s">
        <v>579</v>
      </c>
      <c r="B615" s="159">
        <v>918</v>
      </c>
      <c r="C615" s="160">
        <v>11</v>
      </c>
      <c r="D615" s="160">
        <v>1</v>
      </c>
      <c r="E615" s="114" t="s">
        <v>580</v>
      </c>
      <c r="F615" s="115" t="s">
        <v>183</v>
      </c>
      <c r="G615" s="117">
        <v>5500</v>
      </c>
      <c r="H615" s="117">
        <v>0</v>
      </c>
    </row>
    <row r="616" spans="1:8" ht="31.5">
      <c r="A616" s="158" t="s">
        <v>351</v>
      </c>
      <c r="B616" s="159">
        <v>918</v>
      </c>
      <c r="C616" s="160">
        <v>11</v>
      </c>
      <c r="D616" s="160">
        <v>1</v>
      </c>
      <c r="E616" s="114" t="s">
        <v>580</v>
      </c>
      <c r="F616" s="115" t="s">
        <v>352</v>
      </c>
      <c r="G616" s="117">
        <v>5500</v>
      </c>
      <c r="H616" s="117">
        <v>0</v>
      </c>
    </row>
    <row r="617" spans="1:8" s="107" customFormat="1">
      <c r="A617" s="155" t="s">
        <v>726</v>
      </c>
      <c r="B617" s="156">
        <v>923</v>
      </c>
      <c r="C617" s="157"/>
      <c r="D617" s="157"/>
      <c r="E617" s="109" t="s">
        <v>183</v>
      </c>
      <c r="F617" s="110" t="s">
        <v>183</v>
      </c>
      <c r="G617" s="112">
        <v>2204.6999999999998</v>
      </c>
      <c r="H617" s="112">
        <v>2304.9</v>
      </c>
    </row>
    <row r="618" spans="1:8">
      <c r="A618" s="158" t="s">
        <v>701</v>
      </c>
      <c r="B618" s="159">
        <v>923</v>
      </c>
      <c r="C618" s="160">
        <v>1</v>
      </c>
      <c r="D618" s="160"/>
      <c r="E618" s="114" t="s">
        <v>183</v>
      </c>
      <c r="F618" s="115" t="s">
        <v>183</v>
      </c>
      <c r="G618" s="117">
        <v>2204.6999999999998</v>
      </c>
      <c r="H618" s="117">
        <v>2304.9</v>
      </c>
    </row>
    <row r="619" spans="1:8" ht="31.5" customHeight="1">
      <c r="A619" s="158" t="s">
        <v>393</v>
      </c>
      <c r="B619" s="159">
        <v>923</v>
      </c>
      <c r="C619" s="160">
        <v>1</v>
      </c>
      <c r="D619" s="160">
        <v>6</v>
      </c>
      <c r="E619" s="114" t="s">
        <v>183</v>
      </c>
      <c r="F619" s="115" t="s">
        <v>183</v>
      </c>
      <c r="G619" s="117">
        <v>2204.6999999999998</v>
      </c>
      <c r="H619" s="117">
        <v>2304.9</v>
      </c>
    </row>
    <row r="620" spans="1:8">
      <c r="A620" s="158" t="s">
        <v>637</v>
      </c>
      <c r="B620" s="159">
        <v>923</v>
      </c>
      <c r="C620" s="160">
        <v>1</v>
      </c>
      <c r="D620" s="160">
        <v>6</v>
      </c>
      <c r="E620" s="114" t="s">
        <v>638</v>
      </c>
      <c r="F620" s="115" t="s">
        <v>183</v>
      </c>
      <c r="G620" s="117">
        <v>2204.6999999999998</v>
      </c>
      <c r="H620" s="117">
        <v>2304.9</v>
      </c>
    </row>
    <row r="621" spans="1:8" ht="31.5">
      <c r="A621" s="158" t="s">
        <v>650</v>
      </c>
      <c r="B621" s="159">
        <v>923</v>
      </c>
      <c r="C621" s="160">
        <v>1</v>
      </c>
      <c r="D621" s="160">
        <v>6</v>
      </c>
      <c r="E621" s="114" t="s">
        <v>651</v>
      </c>
      <c r="F621" s="115" t="s">
        <v>183</v>
      </c>
      <c r="G621" s="117">
        <v>2204.6999999999998</v>
      </c>
      <c r="H621" s="117">
        <v>2304.9</v>
      </c>
    </row>
    <row r="622" spans="1:8" ht="31.5">
      <c r="A622" s="158" t="s">
        <v>652</v>
      </c>
      <c r="B622" s="159">
        <v>923</v>
      </c>
      <c r="C622" s="160">
        <v>1</v>
      </c>
      <c r="D622" s="160">
        <v>6</v>
      </c>
      <c r="E622" s="114" t="s">
        <v>653</v>
      </c>
      <c r="F622" s="115" t="s">
        <v>183</v>
      </c>
      <c r="G622" s="117">
        <v>1045</v>
      </c>
      <c r="H622" s="117">
        <v>1106.4000000000001</v>
      </c>
    </row>
    <row r="623" spans="1:8">
      <c r="A623" s="158" t="s">
        <v>335</v>
      </c>
      <c r="B623" s="159">
        <v>923</v>
      </c>
      <c r="C623" s="160">
        <v>1</v>
      </c>
      <c r="D623" s="160">
        <v>6</v>
      </c>
      <c r="E623" s="114" t="s">
        <v>654</v>
      </c>
      <c r="F623" s="115" t="s">
        <v>183</v>
      </c>
      <c r="G623" s="117">
        <v>1045</v>
      </c>
      <c r="H623" s="117">
        <v>1106.4000000000001</v>
      </c>
    </row>
    <row r="624" spans="1:8" ht="63">
      <c r="A624" s="158" t="s">
        <v>206</v>
      </c>
      <c r="B624" s="159">
        <v>923</v>
      </c>
      <c r="C624" s="160">
        <v>1</v>
      </c>
      <c r="D624" s="160">
        <v>6</v>
      </c>
      <c r="E624" s="114" t="s">
        <v>654</v>
      </c>
      <c r="F624" s="115" t="s">
        <v>207</v>
      </c>
      <c r="G624" s="117">
        <v>1045</v>
      </c>
      <c r="H624" s="117">
        <v>1099</v>
      </c>
    </row>
    <row r="625" spans="1:8" ht="31.5">
      <c r="A625" s="158" t="s">
        <v>190</v>
      </c>
      <c r="B625" s="159">
        <v>923</v>
      </c>
      <c r="C625" s="160">
        <v>1</v>
      </c>
      <c r="D625" s="160">
        <v>6</v>
      </c>
      <c r="E625" s="114" t="s">
        <v>654</v>
      </c>
      <c r="F625" s="115" t="s">
        <v>191</v>
      </c>
      <c r="G625" s="117">
        <v>0</v>
      </c>
      <c r="H625" s="117">
        <v>7.4</v>
      </c>
    </row>
    <row r="626" spans="1:8" ht="31.5">
      <c r="A626" s="158" t="s">
        <v>655</v>
      </c>
      <c r="B626" s="159">
        <v>923</v>
      </c>
      <c r="C626" s="160">
        <v>1</v>
      </c>
      <c r="D626" s="160">
        <v>6</v>
      </c>
      <c r="E626" s="114" t="s">
        <v>656</v>
      </c>
      <c r="F626" s="115" t="s">
        <v>183</v>
      </c>
      <c r="G626" s="117">
        <v>1159.7</v>
      </c>
      <c r="H626" s="117">
        <v>1198.5</v>
      </c>
    </row>
    <row r="627" spans="1:8">
      <c r="A627" s="158" t="s">
        <v>335</v>
      </c>
      <c r="B627" s="159">
        <v>923</v>
      </c>
      <c r="C627" s="160">
        <v>1</v>
      </c>
      <c r="D627" s="160">
        <v>6</v>
      </c>
      <c r="E627" s="114" t="s">
        <v>658</v>
      </c>
      <c r="F627" s="115" t="s">
        <v>183</v>
      </c>
      <c r="G627" s="117">
        <v>864.7</v>
      </c>
      <c r="H627" s="117">
        <v>922.5</v>
      </c>
    </row>
    <row r="628" spans="1:8" ht="63">
      <c r="A628" s="158" t="s">
        <v>206</v>
      </c>
      <c r="B628" s="159">
        <v>923</v>
      </c>
      <c r="C628" s="160">
        <v>1</v>
      </c>
      <c r="D628" s="160">
        <v>6</v>
      </c>
      <c r="E628" s="114" t="s">
        <v>658</v>
      </c>
      <c r="F628" s="115" t="s">
        <v>207</v>
      </c>
      <c r="G628" s="117">
        <v>846.1</v>
      </c>
      <c r="H628" s="117">
        <v>889.1</v>
      </c>
    </row>
    <row r="629" spans="1:8" ht="31.5">
      <c r="A629" s="158" t="s">
        <v>190</v>
      </c>
      <c r="B629" s="159">
        <v>923</v>
      </c>
      <c r="C629" s="160">
        <v>1</v>
      </c>
      <c r="D629" s="160">
        <v>6</v>
      </c>
      <c r="E629" s="114" t="s">
        <v>658</v>
      </c>
      <c r="F629" s="115" t="s">
        <v>191</v>
      </c>
      <c r="G629" s="117">
        <v>18.600000000000001</v>
      </c>
      <c r="H629" s="117">
        <v>33.4</v>
      </c>
    </row>
    <row r="630" spans="1:8" ht="141.75" customHeight="1">
      <c r="A630" s="158" t="s">
        <v>256</v>
      </c>
      <c r="B630" s="159">
        <v>923</v>
      </c>
      <c r="C630" s="160">
        <v>1</v>
      </c>
      <c r="D630" s="160">
        <v>6</v>
      </c>
      <c r="E630" s="114" t="s">
        <v>659</v>
      </c>
      <c r="F630" s="115" t="s">
        <v>183</v>
      </c>
      <c r="G630" s="117">
        <v>295</v>
      </c>
      <c r="H630" s="117">
        <v>276</v>
      </c>
    </row>
    <row r="631" spans="1:8" ht="63">
      <c r="A631" s="158" t="s">
        <v>206</v>
      </c>
      <c r="B631" s="159">
        <v>923</v>
      </c>
      <c r="C631" s="160">
        <v>1</v>
      </c>
      <c r="D631" s="160">
        <v>6</v>
      </c>
      <c r="E631" s="114" t="s">
        <v>659</v>
      </c>
      <c r="F631" s="115" t="s">
        <v>207</v>
      </c>
      <c r="G631" s="117">
        <v>295</v>
      </c>
      <c r="H631" s="117">
        <v>276</v>
      </c>
    </row>
    <row r="632" spans="1:8">
      <c r="A632" s="259" t="s">
        <v>682</v>
      </c>
      <c r="B632" s="260"/>
      <c r="C632" s="260"/>
      <c r="D632" s="260"/>
      <c r="E632" s="260"/>
      <c r="F632" s="261"/>
      <c r="G632" s="112">
        <f>1115020.5-6970</f>
        <v>1108050.5</v>
      </c>
      <c r="H632" s="112">
        <f>1117979.4-14605</f>
        <v>1103374.3999999999</v>
      </c>
    </row>
    <row r="633" spans="1:8" ht="25.5" customHeight="1">
      <c r="A633" s="118"/>
      <c r="B633" s="119"/>
      <c r="C633" s="119"/>
      <c r="D633" s="119"/>
      <c r="E633" s="122"/>
      <c r="F633" s="122"/>
      <c r="G633" s="123"/>
      <c r="H633" s="123"/>
    </row>
    <row r="634" spans="1:8">
      <c r="A634" s="163" t="s">
        <v>2</v>
      </c>
      <c r="B634" s="122"/>
      <c r="C634" s="122"/>
      <c r="D634" s="122"/>
      <c r="E634" s="122"/>
      <c r="F634" s="122"/>
      <c r="G634" s="271" t="s">
        <v>0</v>
      </c>
      <c r="H634" s="271"/>
    </row>
  </sheetData>
  <autoFilter ref="A19:AB634"/>
  <mergeCells count="6">
    <mergeCell ref="G634:H634"/>
    <mergeCell ref="A15:H15"/>
    <mergeCell ref="A17:A18"/>
    <mergeCell ref="B17:F17"/>
    <mergeCell ref="G17:H17"/>
    <mergeCell ref="A632:F632"/>
  </mergeCells>
  <pageMargins left="0.78740157480314965" right="0.39370078740157483" top="0.78740157480314965" bottom="0.39370078740157483" header="0.51181102362204722" footer="0.31496062992125984"/>
  <pageSetup paperSize="9" scale="67" fitToHeight="0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18</vt:i4>
      </vt:variant>
    </vt:vector>
  </HeadingPairs>
  <TitlesOfParts>
    <vt:vector size="31" baseType="lpstr">
      <vt:lpstr>прил1</vt:lpstr>
      <vt:lpstr>прил2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прил10</vt:lpstr>
      <vt:lpstr>прил11</vt:lpstr>
      <vt:lpstr>прил12</vt:lpstr>
      <vt:lpstr>прил13</vt:lpstr>
      <vt:lpstr>'прил 3'!Заголовки_для_печати</vt:lpstr>
      <vt:lpstr>'прил 4'!Заголовки_для_печати</vt:lpstr>
      <vt:lpstr>'прил 5'!Заголовки_для_печати</vt:lpstr>
      <vt:lpstr>'прил 6'!Заголовки_для_печати</vt:lpstr>
      <vt:lpstr>'прил 7'!Заголовки_для_печати</vt:lpstr>
      <vt:lpstr>'прил 8'!Заголовки_для_печати</vt:lpstr>
      <vt:lpstr>'прил 9'!Заголовки_для_печати</vt:lpstr>
      <vt:lpstr>прил1!Заголовки_для_печати</vt:lpstr>
      <vt:lpstr>прил2!Заголовки_для_печати</vt:lpstr>
      <vt:lpstr>'прил 3'!Область_печати</vt:lpstr>
      <vt:lpstr>'прил 5'!Область_печати</vt:lpstr>
      <vt:lpstr>'прил 6'!Область_печати</vt:lpstr>
      <vt:lpstr>'прил 7'!Область_печати</vt:lpstr>
      <vt:lpstr>'прил 8'!Область_печати</vt:lpstr>
      <vt:lpstr>'прил 9'!Область_печати</vt:lpstr>
      <vt:lpstr>прил1!Область_печати</vt:lpstr>
      <vt:lpstr>прил13!Область_печати</vt:lpstr>
      <vt:lpstr>прил2!Область_печати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2020-02-26T07:27:46Z</cp:lastPrinted>
  <dcterms:created xsi:type="dcterms:W3CDTF">2017-12-07T02:26:29Z</dcterms:created>
  <dcterms:modified xsi:type="dcterms:W3CDTF">2020-12-03T08:33:53Z</dcterms:modified>
</cp:coreProperties>
</file>